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60" windowWidth="19440" windowHeight="7410"/>
  </bookViews>
  <sheets>
    <sheet name="Лист1" sheetId="1" r:id="rId1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P9" i="1"/>
  <c r="O9"/>
  <c r="P299"/>
  <c r="P166"/>
  <c r="O166"/>
  <c r="Q298"/>
  <c r="O165"/>
  <c r="O348"/>
  <c r="O128"/>
  <c r="Q121" l="1"/>
  <c r="Q115"/>
  <c r="Q141" l="1"/>
  <c r="P128"/>
  <c r="Q86" l="1"/>
  <c r="Q353" l="1"/>
  <c r="R353" s="1"/>
  <c r="Q354"/>
  <c r="O197" l="1"/>
  <c r="Q200"/>
  <c r="Q199"/>
  <c r="Q187" l="1"/>
  <c r="Q188"/>
  <c r="Q189"/>
  <c r="Q190"/>
  <c r="Q195"/>
  <c r="Q196"/>
  <c r="Q197"/>
  <c r="Q198"/>
  <c r="H203" l="1"/>
  <c r="H202" s="1"/>
  <c r="K204"/>
  <c r="O204" s="1"/>
  <c r="H205"/>
  <c r="K205" s="1"/>
  <c r="O205" s="1"/>
  <c r="Q204" l="1"/>
  <c r="Q205"/>
  <c r="K203"/>
  <c r="O203" s="1"/>
  <c r="P281"/>
  <c r="Q203" l="1"/>
  <c r="Q296"/>
  <c r="O281"/>
  <c r="Q297" l="1"/>
  <c r="P233" l="1"/>
  <c r="P231"/>
  <c r="Q232"/>
  <c r="Q234"/>
  <c r="O318" l="1"/>
  <c r="O233"/>
  <c r="Q233" l="1"/>
  <c r="O231"/>
  <c r="Q231" l="1"/>
  <c r="O180"/>
  <c r="Q164" l="1"/>
  <c r="O163"/>
  <c r="Q163" l="1"/>
  <c r="P48"/>
  <c r="O48"/>
  <c r="O69" l="1"/>
  <c r="R356"/>
  <c r="R357"/>
  <c r="Q65" l="1"/>
  <c r="O225" l="1"/>
  <c r="Q226"/>
  <c r="K226"/>
  <c r="P225"/>
  <c r="K225"/>
  <c r="H225"/>
  <c r="Q225" l="1"/>
  <c r="O228"/>
  <c r="O227" s="1"/>
  <c r="H229"/>
  <c r="H228" s="1"/>
  <c r="H227" s="1"/>
  <c r="J229"/>
  <c r="N229"/>
  <c r="O229"/>
  <c r="P229"/>
  <c r="Q229" l="1"/>
  <c r="N228"/>
  <c r="N227" s="1"/>
  <c r="J228"/>
  <c r="J227" s="1"/>
  <c r="P228"/>
  <c r="P266"/>
  <c r="P93"/>
  <c r="P13"/>
  <c r="P22"/>
  <c r="P12" l="1"/>
  <c r="Q228"/>
  <c r="P227"/>
  <c r="O299"/>
  <c r="O266"/>
  <c r="K274"/>
  <c r="O93"/>
  <c r="Q110"/>
  <c r="K110"/>
  <c r="Q227" l="1"/>
  <c r="Q274"/>
  <c r="Q80"/>
  <c r="Q81"/>
  <c r="O111" l="1"/>
  <c r="O148" l="1"/>
  <c r="Q161" l="1"/>
  <c r="Q162"/>
  <c r="P158"/>
  <c r="O158"/>
  <c r="P246" l="1"/>
  <c r="Q245"/>
  <c r="P236" l="1"/>
  <c r="O236"/>
  <c r="O246"/>
  <c r="Q33" l="1"/>
  <c r="Q57"/>
  <c r="Q364" l="1"/>
  <c r="Q356"/>
  <c r="P152"/>
  <c r="Q82"/>
  <c r="O360"/>
  <c r="O322"/>
  <c r="O326"/>
  <c r="O306" s="1"/>
  <c r="O277"/>
  <c r="O257"/>
  <c r="O216"/>
  <c r="O175"/>
  <c r="O88"/>
  <c r="P66" l="1"/>
  <c r="O66"/>
  <c r="Q68"/>
  <c r="K68"/>
  <c r="H71" l="1"/>
  <c r="I71"/>
  <c r="I70" s="1"/>
  <c r="I69" s="1"/>
  <c r="J71"/>
  <c r="J70" s="1"/>
  <c r="J69" s="1"/>
  <c r="M71"/>
  <c r="M70" s="1"/>
  <c r="M69" s="1"/>
  <c r="N71"/>
  <c r="N70" s="1"/>
  <c r="N69" s="1"/>
  <c r="P71"/>
  <c r="P70" s="1"/>
  <c r="P69" s="1"/>
  <c r="O39"/>
  <c r="K71" l="1"/>
  <c r="O71" s="1"/>
  <c r="Q71" s="1"/>
  <c r="H70"/>
  <c r="H69" s="1"/>
  <c r="K69" s="1"/>
  <c r="Q69" l="1"/>
  <c r="K70"/>
  <c r="O70" s="1"/>
  <c r="Q70" l="1"/>
  <c r="P103"/>
  <c r="O103"/>
  <c r="P117" l="1"/>
  <c r="O119"/>
  <c r="O118" s="1"/>
  <c r="O117" s="1"/>
  <c r="R364" l="1"/>
  <c r="Q124"/>
  <c r="Q127"/>
  <c r="Q145"/>
  <c r="Q155"/>
  <c r="Q337"/>
  <c r="R337" s="1"/>
  <c r="Q338"/>
  <c r="R338" s="1"/>
  <c r="Q339"/>
  <c r="R339" s="1"/>
  <c r="P355"/>
  <c r="P363"/>
  <c r="P367"/>
  <c r="P352"/>
  <c r="P334"/>
  <c r="P341"/>
  <c r="P330"/>
  <c r="P329" s="1"/>
  <c r="P324"/>
  <c r="P320"/>
  <c r="P316"/>
  <c r="P315" s="1"/>
  <c r="P304"/>
  <c r="P303" s="1"/>
  <c r="P284"/>
  <c r="P290"/>
  <c r="P279"/>
  <c r="P273"/>
  <c r="P263"/>
  <c r="P258" s="1"/>
  <c r="P249"/>
  <c r="P243"/>
  <c r="P242" s="1"/>
  <c r="P239"/>
  <c r="P238" s="1"/>
  <c r="P219"/>
  <c r="P218" s="1"/>
  <c r="P222"/>
  <c r="P184"/>
  <c r="P183" s="1"/>
  <c r="P182" s="1"/>
  <c r="P181" s="1"/>
  <c r="P175"/>
  <c r="P174" s="1"/>
  <c r="P154"/>
  <c r="P160"/>
  <c r="P150"/>
  <c r="P149" s="1"/>
  <c r="P148" s="1"/>
  <c r="P144"/>
  <c r="P143" s="1"/>
  <c r="P142" s="1"/>
  <c r="P123"/>
  <c r="P122" s="1"/>
  <c r="P125"/>
  <c r="P113"/>
  <c r="P112" s="1"/>
  <c r="P111" s="1"/>
  <c r="P96"/>
  <c r="P100"/>
  <c r="P91"/>
  <c r="P85"/>
  <c r="P77"/>
  <c r="P76" s="1"/>
  <c r="P51"/>
  <c r="P55"/>
  <c r="P63"/>
  <c r="P42"/>
  <c r="P25"/>
  <c r="P29"/>
  <c r="P36"/>
  <c r="P16"/>
  <c r="P84" l="1"/>
  <c r="P351"/>
  <c r="P159"/>
  <c r="P116"/>
  <c r="P237"/>
  <c r="P241"/>
  <c r="P257"/>
  <c r="P272"/>
  <c r="P319"/>
  <c r="P323"/>
  <c r="P362"/>
  <c r="P361" s="1"/>
  <c r="P360" s="1"/>
  <c r="P358" s="1"/>
  <c r="P328"/>
  <c r="P314"/>
  <c r="P302"/>
  <c r="P283"/>
  <c r="P282" s="1"/>
  <c r="P278"/>
  <c r="P248"/>
  <c r="P217"/>
  <c r="P216" s="1"/>
  <c r="P153"/>
  <c r="P95"/>
  <c r="P90"/>
  <c r="P75"/>
  <c r="P50"/>
  <c r="P41"/>
  <c r="P24"/>
  <c r="P15"/>
  <c r="P348"/>
  <c r="P180"/>
  <c r="M194"/>
  <c r="P350" l="1"/>
  <c r="P83"/>
  <c r="Q201"/>
  <c r="P322"/>
  <c r="P318"/>
  <c r="P271"/>
  <c r="P327"/>
  <c r="P326" s="1"/>
  <c r="P277"/>
  <c r="P247"/>
  <c r="P94"/>
  <c r="P89"/>
  <c r="P49"/>
  <c r="P40"/>
  <c r="P23"/>
  <c r="P14"/>
  <c r="M125"/>
  <c r="P79" l="1"/>
  <c r="P306"/>
  <c r="P300"/>
  <c r="P147"/>
  <c r="P88"/>
  <c r="P39"/>
  <c r="M219"/>
  <c r="N367"/>
  <c r="M367"/>
  <c r="N363"/>
  <c r="M363"/>
  <c r="N362"/>
  <c r="M362"/>
  <c r="N361"/>
  <c r="N360" s="1"/>
  <c r="N359" s="1"/>
  <c r="N358" s="1"/>
  <c r="N355"/>
  <c r="M355"/>
  <c r="N354"/>
  <c r="M354"/>
  <c r="N352"/>
  <c r="N351" s="1"/>
  <c r="N350" s="1"/>
  <c r="M351"/>
  <c r="N346"/>
  <c r="N345" s="1"/>
  <c r="N344" s="1"/>
  <c r="N341"/>
  <c r="M341"/>
  <c r="N334"/>
  <c r="M334"/>
  <c r="N330"/>
  <c r="M330"/>
  <c r="N324"/>
  <c r="M324"/>
  <c r="M323" s="1"/>
  <c r="M322" s="1"/>
  <c r="N320"/>
  <c r="N319" s="1"/>
  <c r="N318" s="1"/>
  <c r="M320"/>
  <c r="M319" s="1"/>
  <c r="M318" s="1"/>
  <c r="N316"/>
  <c r="N315" s="1"/>
  <c r="N314" s="1"/>
  <c r="M316"/>
  <c r="M315" s="1"/>
  <c r="M314" s="1"/>
  <c r="M313" s="1"/>
  <c r="M307" s="1"/>
  <c r="M306" s="1"/>
  <c r="N310"/>
  <c r="N309" s="1"/>
  <c r="N308" s="1"/>
  <c r="M310"/>
  <c r="M308"/>
  <c r="N304"/>
  <c r="M304"/>
  <c r="M303" s="1"/>
  <c r="M302" s="1"/>
  <c r="M301" s="1"/>
  <c r="M300" s="1"/>
  <c r="M299" s="1"/>
  <c r="N294"/>
  <c r="N293" s="1"/>
  <c r="N290"/>
  <c r="M290"/>
  <c r="M289" s="1"/>
  <c r="N284"/>
  <c r="M284"/>
  <c r="M283" s="1"/>
  <c r="M282" s="1"/>
  <c r="M281" s="1"/>
  <c r="N279"/>
  <c r="N278" s="1"/>
  <c r="N277" s="1"/>
  <c r="N273"/>
  <c r="M273"/>
  <c r="N272"/>
  <c r="M272"/>
  <c r="N271"/>
  <c r="M271"/>
  <c r="N269"/>
  <c r="N268" s="1"/>
  <c r="N267" s="1"/>
  <c r="M269"/>
  <c r="M268" s="1"/>
  <c r="M267" s="1"/>
  <c r="M266" s="1"/>
  <c r="N266"/>
  <c r="N263"/>
  <c r="N260"/>
  <c r="N259" s="1"/>
  <c r="N254"/>
  <c r="N249"/>
  <c r="N248" s="1"/>
  <c r="N243"/>
  <c r="M243"/>
  <c r="N242"/>
  <c r="M242"/>
  <c r="N241"/>
  <c r="M241"/>
  <c r="N239"/>
  <c r="M239"/>
  <c r="N238"/>
  <c r="M238"/>
  <c r="M237" s="1"/>
  <c r="M236" s="1"/>
  <c r="N237"/>
  <c r="N236" s="1"/>
  <c r="N225" s="1"/>
  <c r="M230"/>
  <c r="M229" s="1"/>
  <c r="M228" s="1"/>
  <c r="M227" s="1"/>
  <c r="N222"/>
  <c r="M222"/>
  <c r="N219"/>
  <c r="N218" s="1"/>
  <c r="N217" s="1"/>
  <c r="M218"/>
  <c r="N216"/>
  <c r="N201" s="1"/>
  <c r="N214"/>
  <c r="N213" s="1"/>
  <c r="N212" s="1"/>
  <c r="N202" s="1"/>
  <c r="N210"/>
  <c r="N208"/>
  <c r="N194"/>
  <c r="N193"/>
  <c r="M193"/>
  <c r="M192" s="1"/>
  <c r="M191" s="1"/>
  <c r="N192"/>
  <c r="N191" s="1"/>
  <c r="N184"/>
  <c r="N183" s="1"/>
  <c r="N182" s="1"/>
  <c r="N181" s="1"/>
  <c r="M184"/>
  <c r="M183" s="1"/>
  <c r="M182" s="1"/>
  <c r="M181" s="1"/>
  <c r="M180" s="1"/>
  <c r="N178"/>
  <c r="M178"/>
  <c r="N177"/>
  <c r="M177"/>
  <c r="N175"/>
  <c r="M175"/>
  <c r="N174"/>
  <c r="M174"/>
  <c r="N172"/>
  <c r="M172"/>
  <c r="M171" s="1"/>
  <c r="N171"/>
  <c r="N169"/>
  <c r="M169"/>
  <c r="M168" s="1"/>
  <c r="N160"/>
  <c r="M160"/>
  <c r="M159" s="1"/>
  <c r="M158" s="1"/>
  <c r="N159"/>
  <c r="N158" s="1"/>
  <c r="N154"/>
  <c r="M154"/>
  <c r="N150"/>
  <c r="N149" s="1"/>
  <c r="N148" s="1"/>
  <c r="N144"/>
  <c r="N143" s="1"/>
  <c r="N142" s="1"/>
  <c r="N141" s="1"/>
  <c r="N138"/>
  <c r="N137" s="1"/>
  <c r="N136" s="1"/>
  <c r="N135" s="1"/>
  <c r="N133"/>
  <c r="N132" s="1"/>
  <c r="N131" s="1"/>
  <c r="N130" s="1"/>
  <c r="N125"/>
  <c r="N123"/>
  <c r="M123"/>
  <c r="N122"/>
  <c r="M122"/>
  <c r="N119"/>
  <c r="M119"/>
  <c r="N118"/>
  <c r="M118"/>
  <c r="N117"/>
  <c r="M117"/>
  <c r="M116" s="1"/>
  <c r="N113"/>
  <c r="N112" s="1"/>
  <c r="N111" s="1"/>
  <c r="M113"/>
  <c r="M112" s="1"/>
  <c r="M111" s="1"/>
  <c r="M108"/>
  <c r="N106"/>
  <c r="M106"/>
  <c r="N105"/>
  <c r="M105"/>
  <c r="N104"/>
  <c r="N103" s="1"/>
  <c r="N100"/>
  <c r="M100"/>
  <c r="N96"/>
  <c r="M96"/>
  <c r="M95" s="1"/>
  <c r="M93" s="1"/>
  <c r="N95"/>
  <c r="N94" s="1"/>
  <c r="N91"/>
  <c r="M91"/>
  <c r="M90" s="1"/>
  <c r="M88" s="1"/>
  <c r="N90"/>
  <c r="N89" s="1"/>
  <c r="N88" s="1"/>
  <c r="N85"/>
  <c r="N84" s="1"/>
  <c r="N83" s="1"/>
  <c r="N79" s="1"/>
  <c r="N77"/>
  <c r="N76" s="1"/>
  <c r="N75" s="1"/>
  <c r="N74" s="1"/>
  <c r="N73" s="1"/>
  <c r="M77"/>
  <c r="M76" s="1"/>
  <c r="M75" s="1"/>
  <c r="M74" s="1"/>
  <c r="M73" s="1"/>
  <c r="N63"/>
  <c r="M63"/>
  <c r="N55"/>
  <c r="M55"/>
  <c r="N51"/>
  <c r="M51"/>
  <c r="N50"/>
  <c r="M50"/>
  <c r="M49" s="1"/>
  <c r="M48" s="1"/>
  <c r="N42"/>
  <c r="N41" s="1"/>
  <c r="N40" s="1"/>
  <c r="N39" s="1"/>
  <c r="N36"/>
  <c r="N29"/>
  <c r="N25"/>
  <c r="N16"/>
  <c r="N15" s="1"/>
  <c r="N14" s="1"/>
  <c r="M16"/>
  <c r="N11"/>
  <c r="Q87" l="1"/>
  <c r="N258"/>
  <c r="N257" s="1"/>
  <c r="N121"/>
  <c r="N116" s="1"/>
  <c r="N207"/>
  <c r="P307"/>
  <c r="P47"/>
  <c r="P21"/>
  <c r="P11"/>
  <c r="N313"/>
  <c r="N307" s="1"/>
  <c r="N24"/>
  <c r="N23" s="1"/>
  <c r="N22" s="1"/>
  <c r="N21" s="1"/>
  <c r="N20" s="1"/>
  <c r="M217"/>
  <c r="N247"/>
  <c r="N246" s="1"/>
  <c r="N115"/>
  <c r="N180"/>
  <c r="N167" s="1"/>
  <c r="N49"/>
  <c r="N93"/>
  <c r="N87" s="1"/>
  <c r="N129"/>
  <c r="M350"/>
  <c r="M349" s="1"/>
  <c r="M348" s="1"/>
  <c r="M329"/>
  <c r="M328" s="1"/>
  <c r="M309"/>
  <c r="N48"/>
  <c r="M46"/>
  <c r="M47"/>
  <c r="N349"/>
  <c r="N153"/>
  <c r="N168"/>
  <c r="N283"/>
  <c r="N303"/>
  <c r="N323"/>
  <c r="N329"/>
  <c r="I334"/>
  <c r="H334"/>
  <c r="H341"/>
  <c r="H330"/>
  <c r="H329" l="1"/>
  <c r="H328" s="1"/>
  <c r="M327"/>
  <c r="N302"/>
  <c r="N328"/>
  <c r="N326"/>
  <c r="N322"/>
  <c r="N282"/>
  <c r="N152"/>
  <c r="N348"/>
  <c r="J320"/>
  <c r="J319" s="1"/>
  <c r="J318" s="1"/>
  <c r="H363"/>
  <c r="H362" s="1"/>
  <c r="H367"/>
  <c r="H355"/>
  <c r="H354" s="1"/>
  <c r="H346"/>
  <c r="H345" s="1"/>
  <c r="H344" s="1"/>
  <c r="H324"/>
  <c r="H323" s="1"/>
  <c r="H322" s="1"/>
  <c r="H304"/>
  <c r="H303" s="1"/>
  <c r="H302" s="1"/>
  <c r="H301" s="1"/>
  <c r="H300" s="1"/>
  <c r="H299" s="1"/>
  <c r="H294"/>
  <c r="H293" s="1"/>
  <c r="H284"/>
  <c r="H283" s="1"/>
  <c r="H290"/>
  <c r="H260"/>
  <c r="H259" s="1"/>
  <c r="H263"/>
  <c r="H254"/>
  <c r="H249"/>
  <c r="H248" s="1"/>
  <c r="H243"/>
  <c r="H242" s="1"/>
  <c r="H241" s="1"/>
  <c r="H239"/>
  <c r="H238" s="1"/>
  <c r="H237" s="1"/>
  <c r="H208"/>
  <c r="H207" s="1"/>
  <c r="H210"/>
  <c r="H212"/>
  <c r="H178"/>
  <c r="H177" s="1"/>
  <c r="H175"/>
  <c r="H174" s="1"/>
  <c r="H172"/>
  <c r="H171" s="1"/>
  <c r="H169"/>
  <c r="H168" s="1"/>
  <c r="H154"/>
  <c r="H153" s="1"/>
  <c r="H152" s="1"/>
  <c r="H150"/>
  <c r="H149" s="1"/>
  <c r="H148" s="1"/>
  <c r="H144"/>
  <c r="H143" s="1"/>
  <c r="H142" s="1"/>
  <c r="H141" s="1"/>
  <c r="H125"/>
  <c r="H119"/>
  <c r="H118" s="1"/>
  <c r="H117" s="1"/>
  <c r="H91"/>
  <c r="H90" s="1"/>
  <c r="H89" s="1"/>
  <c r="H85"/>
  <c r="H84" s="1"/>
  <c r="H83" s="1"/>
  <c r="H79" s="1"/>
  <c r="H51"/>
  <c r="H55"/>
  <c r="H63"/>
  <c r="H42"/>
  <c r="H41" s="1"/>
  <c r="H40" s="1"/>
  <c r="H39" s="1"/>
  <c r="H36"/>
  <c r="H25"/>
  <c r="H29"/>
  <c r="H16"/>
  <c r="H15" s="1"/>
  <c r="H14" s="1"/>
  <c r="H13" s="1"/>
  <c r="H11" s="1"/>
  <c r="H10" s="1"/>
  <c r="H77"/>
  <c r="H76" s="1"/>
  <c r="H75" s="1"/>
  <c r="H74" s="1"/>
  <c r="H73" s="1"/>
  <c r="K86"/>
  <c r="H88"/>
  <c r="H93"/>
  <c r="H96"/>
  <c r="H95" s="1"/>
  <c r="H94" s="1"/>
  <c r="H100"/>
  <c r="H106"/>
  <c r="H108"/>
  <c r="H111"/>
  <c r="H160"/>
  <c r="H159" s="1"/>
  <c r="H158" s="1"/>
  <c r="H184"/>
  <c r="H183" s="1"/>
  <c r="H182" s="1"/>
  <c r="H181" s="1"/>
  <c r="K209"/>
  <c r="O209" s="1"/>
  <c r="K211"/>
  <c r="O211" s="1"/>
  <c r="K215"/>
  <c r="O215" s="1"/>
  <c r="K221"/>
  <c r="K240"/>
  <c r="K244"/>
  <c r="K251"/>
  <c r="K253"/>
  <c r="K256"/>
  <c r="K261"/>
  <c r="O261" s="1"/>
  <c r="K265"/>
  <c r="K288"/>
  <c r="K291"/>
  <c r="K292"/>
  <c r="K295"/>
  <c r="O295" s="1"/>
  <c r="K305"/>
  <c r="H316"/>
  <c r="H315" s="1"/>
  <c r="H314" s="1"/>
  <c r="H320"/>
  <c r="H319" s="1"/>
  <c r="H318" s="1"/>
  <c r="K325"/>
  <c r="K331"/>
  <c r="K332"/>
  <c r="K333"/>
  <c r="K335"/>
  <c r="K336"/>
  <c r="K337"/>
  <c r="K342"/>
  <c r="K343"/>
  <c r="K365"/>
  <c r="K366"/>
  <c r="K369"/>
  <c r="K368"/>
  <c r="J367"/>
  <c r="J363" s="1"/>
  <c r="I367"/>
  <c r="I363" s="1"/>
  <c r="J362"/>
  <c r="I362"/>
  <c r="J361"/>
  <c r="J360" s="1"/>
  <c r="J359" s="1"/>
  <c r="J358" s="1"/>
  <c r="J355"/>
  <c r="I355"/>
  <c r="J354"/>
  <c r="I354"/>
  <c r="J352"/>
  <c r="J351" s="1"/>
  <c r="J350" s="1"/>
  <c r="J349" s="1"/>
  <c r="J348" s="1"/>
  <c r="I351"/>
  <c r="I350" s="1"/>
  <c r="I349" s="1"/>
  <c r="I348" s="1"/>
  <c r="J346"/>
  <c r="J345" s="1"/>
  <c r="J344" s="1"/>
  <c r="J341"/>
  <c r="I341"/>
  <c r="K340"/>
  <c r="K339"/>
  <c r="K338"/>
  <c r="J334"/>
  <c r="J330"/>
  <c r="I330"/>
  <c r="I329" s="1"/>
  <c r="I328" s="1"/>
  <c r="J324"/>
  <c r="J323" s="1"/>
  <c r="J322" s="1"/>
  <c r="I324"/>
  <c r="I323" s="1"/>
  <c r="I322" s="1"/>
  <c r="I320"/>
  <c r="I319" s="1"/>
  <c r="I318" s="1"/>
  <c r="J316"/>
  <c r="I316"/>
  <c r="J315"/>
  <c r="I315"/>
  <c r="J314"/>
  <c r="I314"/>
  <c r="I313" s="1"/>
  <c r="I307" s="1"/>
  <c r="I306" s="1"/>
  <c r="K311"/>
  <c r="O311" s="1"/>
  <c r="J310"/>
  <c r="I310"/>
  <c r="I309" s="1"/>
  <c r="J309"/>
  <c r="J308" s="1"/>
  <c r="I308"/>
  <c r="J304"/>
  <c r="I304"/>
  <c r="I303" s="1"/>
  <c r="J303"/>
  <c r="J302" s="1"/>
  <c r="J301" s="1"/>
  <c r="J300" s="1"/>
  <c r="J299" s="1"/>
  <c r="I302"/>
  <c r="I301" s="1"/>
  <c r="I300" s="1"/>
  <c r="I299" s="1"/>
  <c r="J294"/>
  <c r="J293" s="1"/>
  <c r="J290"/>
  <c r="I290"/>
  <c r="I289" s="1"/>
  <c r="K289"/>
  <c r="K287"/>
  <c r="K286"/>
  <c r="J284"/>
  <c r="J283" s="1"/>
  <c r="I284"/>
  <c r="I283" s="1"/>
  <c r="I282" s="1"/>
  <c r="I281" s="1"/>
  <c r="J279"/>
  <c r="J278" s="1"/>
  <c r="J277" s="1"/>
  <c r="K276"/>
  <c r="J273"/>
  <c r="I273"/>
  <c r="J272"/>
  <c r="I272"/>
  <c r="J271"/>
  <c r="I271"/>
  <c r="J269"/>
  <c r="J268" s="1"/>
  <c r="J267" s="1"/>
  <c r="I269"/>
  <c r="I268" s="1"/>
  <c r="I267" s="1"/>
  <c r="I266" s="1"/>
  <c r="J266"/>
  <c r="K264"/>
  <c r="O264" s="1"/>
  <c r="J263"/>
  <c r="K262"/>
  <c r="O262" s="1"/>
  <c r="J260"/>
  <c r="J254"/>
  <c r="K252"/>
  <c r="K250"/>
  <c r="O250" s="1"/>
  <c r="J249"/>
  <c r="J248" s="1"/>
  <c r="J243"/>
  <c r="J242" s="1"/>
  <c r="I243"/>
  <c r="I242" s="1"/>
  <c r="I241" s="1"/>
  <c r="J241"/>
  <c r="J236" s="1"/>
  <c r="J239"/>
  <c r="J238" s="1"/>
  <c r="J237" s="1"/>
  <c r="I239"/>
  <c r="I238" s="1"/>
  <c r="I237" s="1"/>
  <c r="I230"/>
  <c r="I229" s="1"/>
  <c r="I228" s="1"/>
  <c r="I227" s="1"/>
  <c r="K224"/>
  <c r="J222"/>
  <c r="I222"/>
  <c r="J219"/>
  <c r="I219"/>
  <c r="J218"/>
  <c r="I218"/>
  <c r="J217"/>
  <c r="J216"/>
  <c r="J201" s="1"/>
  <c r="J214"/>
  <c r="K214" s="1"/>
  <c r="O214" s="1"/>
  <c r="J210"/>
  <c r="J208"/>
  <c r="J194"/>
  <c r="I194"/>
  <c r="J193"/>
  <c r="J192" s="1"/>
  <c r="J191" s="1"/>
  <c r="I193"/>
  <c r="I192" s="1"/>
  <c r="I191" s="1"/>
  <c r="J184"/>
  <c r="I184"/>
  <c r="I183" s="1"/>
  <c r="I182" s="1"/>
  <c r="I181" s="1"/>
  <c r="I180" s="1"/>
  <c r="J183"/>
  <c r="J182" s="1"/>
  <c r="J181" s="1"/>
  <c r="J180" s="1"/>
  <c r="K179"/>
  <c r="O179" s="1"/>
  <c r="J178"/>
  <c r="J177" s="1"/>
  <c r="I178"/>
  <c r="I177" s="1"/>
  <c r="K176"/>
  <c r="J175"/>
  <c r="I175"/>
  <c r="I174" s="1"/>
  <c r="J174"/>
  <c r="K173"/>
  <c r="O173" s="1"/>
  <c r="J172"/>
  <c r="J171" s="1"/>
  <c r="I172"/>
  <c r="I171" s="1"/>
  <c r="K170"/>
  <c r="O170" s="1"/>
  <c r="J169"/>
  <c r="J168" s="1"/>
  <c r="I169"/>
  <c r="I168" s="1"/>
  <c r="K161"/>
  <c r="J160"/>
  <c r="J159" s="1"/>
  <c r="J158" s="1"/>
  <c r="I160"/>
  <c r="I159" s="1"/>
  <c r="I158" s="1"/>
  <c r="K156"/>
  <c r="O152" s="1"/>
  <c r="K155"/>
  <c r="J154"/>
  <c r="J153" s="1"/>
  <c r="J152" s="1"/>
  <c r="I154"/>
  <c r="K151"/>
  <c r="J150"/>
  <c r="J149" s="1"/>
  <c r="J148" s="1"/>
  <c r="K145"/>
  <c r="J144"/>
  <c r="J143" s="1"/>
  <c r="J142" s="1"/>
  <c r="J141" s="1"/>
  <c r="K140"/>
  <c r="J138"/>
  <c r="J137" s="1"/>
  <c r="J136" s="1"/>
  <c r="J135" s="1"/>
  <c r="J133"/>
  <c r="J132" s="1"/>
  <c r="J131" s="1"/>
  <c r="J130" s="1"/>
  <c r="K126"/>
  <c r="J125"/>
  <c r="I125"/>
  <c r="J123"/>
  <c r="J122" s="1"/>
  <c r="J121" s="1"/>
  <c r="I123"/>
  <c r="I122" s="1"/>
  <c r="K120"/>
  <c r="J119"/>
  <c r="I119"/>
  <c r="I118" s="1"/>
  <c r="I117" s="1"/>
  <c r="J118"/>
  <c r="J117" s="1"/>
  <c r="K114"/>
  <c r="J113"/>
  <c r="J112" s="1"/>
  <c r="J111" s="1"/>
  <c r="I113"/>
  <c r="I112" s="1"/>
  <c r="K109"/>
  <c r="I108"/>
  <c r="K107"/>
  <c r="J106"/>
  <c r="I106"/>
  <c r="I105" s="1"/>
  <c r="J105"/>
  <c r="J104" s="1"/>
  <c r="J103" s="1"/>
  <c r="K102"/>
  <c r="K101"/>
  <c r="O101" s="1"/>
  <c r="J100"/>
  <c r="I100"/>
  <c r="K99"/>
  <c r="K98"/>
  <c r="K97"/>
  <c r="J96"/>
  <c r="I96"/>
  <c r="I95" s="1"/>
  <c r="J95"/>
  <c r="J94" s="1"/>
  <c r="K92"/>
  <c r="J91"/>
  <c r="J90" s="1"/>
  <c r="J89" s="1"/>
  <c r="J88" s="1"/>
  <c r="I91"/>
  <c r="I90" s="1"/>
  <c r="I88" s="1"/>
  <c r="J85"/>
  <c r="J84" s="1"/>
  <c r="J83" s="1"/>
  <c r="J79" s="1"/>
  <c r="K78"/>
  <c r="J77"/>
  <c r="J76" s="1"/>
  <c r="J75" s="1"/>
  <c r="J74" s="1"/>
  <c r="J73" s="1"/>
  <c r="I77"/>
  <c r="I76" s="1"/>
  <c r="I75" s="1"/>
  <c r="I74" s="1"/>
  <c r="I73" s="1"/>
  <c r="K72"/>
  <c r="K65"/>
  <c r="K64"/>
  <c r="J63"/>
  <c r="I63"/>
  <c r="K62"/>
  <c r="K61"/>
  <c r="K60"/>
  <c r="K59"/>
  <c r="K58"/>
  <c r="K56"/>
  <c r="J55"/>
  <c r="I55"/>
  <c r="J51"/>
  <c r="I51"/>
  <c r="I50" s="1"/>
  <c r="I49" s="1"/>
  <c r="I48" s="1"/>
  <c r="K45"/>
  <c r="K43"/>
  <c r="J42"/>
  <c r="J41" s="1"/>
  <c r="J40" s="1"/>
  <c r="J39" s="1"/>
  <c r="J36"/>
  <c r="K35"/>
  <c r="K34"/>
  <c r="J29"/>
  <c r="K26"/>
  <c r="J25"/>
  <c r="J24" s="1"/>
  <c r="K19"/>
  <c r="K17"/>
  <c r="J16"/>
  <c r="J15" s="1"/>
  <c r="I16"/>
  <c r="J11"/>
  <c r="Q295" l="1"/>
  <c r="J225"/>
  <c r="O13"/>
  <c r="Q250"/>
  <c r="Q262"/>
  <c r="Q264"/>
  <c r="Q276"/>
  <c r="Q286"/>
  <c r="Q311"/>
  <c r="R311" s="1"/>
  <c r="R368"/>
  <c r="Q368"/>
  <c r="R366"/>
  <c r="Q366"/>
  <c r="Q343"/>
  <c r="R343" s="1"/>
  <c r="Q335"/>
  <c r="R335" s="1"/>
  <c r="Q332"/>
  <c r="R332" s="1"/>
  <c r="Q291"/>
  <c r="Q265"/>
  <c r="Q256"/>
  <c r="Q251"/>
  <c r="Q240"/>
  <c r="Q252"/>
  <c r="Q287"/>
  <c r="Q340"/>
  <c r="R340" s="1"/>
  <c r="R369"/>
  <c r="Q369"/>
  <c r="R365"/>
  <c r="Q365"/>
  <c r="Q342"/>
  <c r="R342" s="1"/>
  <c r="Q336"/>
  <c r="R336" s="1"/>
  <c r="Q333"/>
  <c r="R333" s="1"/>
  <c r="Q331"/>
  <c r="R331" s="1"/>
  <c r="Q305"/>
  <c r="R305" s="1"/>
  <c r="Q292"/>
  <c r="Q288"/>
  <c r="Q261"/>
  <c r="Q253"/>
  <c r="Q244"/>
  <c r="Q17"/>
  <c r="Q35"/>
  <c r="Q45"/>
  <c r="Q58"/>
  <c r="Q60"/>
  <c r="Q62"/>
  <c r="Q72"/>
  <c r="Q98"/>
  <c r="Q101"/>
  <c r="Q140"/>
  <c r="Q151"/>
  <c r="Q156"/>
  <c r="Q170"/>
  <c r="Q179"/>
  <c r="Q214"/>
  <c r="Q221"/>
  <c r="Q211"/>
  <c r="Q19"/>
  <c r="Q26"/>
  <c r="Q34"/>
  <c r="Q43"/>
  <c r="Q56"/>
  <c r="Q59"/>
  <c r="Q61"/>
  <c r="Q64"/>
  <c r="Q92"/>
  <c r="Q97"/>
  <c r="Q99"/>
  <c r="O116"/>
  <c r="Q126"/>
  <c r="Q173"/>
  <c r="Q176"/>
  <c r="Q224"/>
  <c r="Q215"/>
  <c r="Q209"/>
  <c r="Q102"/>
  <c r="Q120"/>
  <c r="Q289"/>
  <c r="I93"/>
  <c r="K77"/>
  <c r="O77" s="1"/>
  <c r="K106"/>
  <c r="O106" s="1"/>
  <c r="K108"/>
  <c r="O108" s="1"/>
  <c r="O109"/>
  <c r="K113"/>
  <c r="O113" s="1"/>
  <c r="J329"/>
  <c r="M326"/>
  <c r="K105"/>
  <c r="K160"/>
  <c r="N147"/>
  <c r="N146"/>
  <c r="N327"/>
  <c r="N301"/>
  <c r="N47"/>
  <c r="N9"/>
  <c r="N281"/>
  <c r="N306"/>
  <c r="I111"/>
  <c r="K125"/>
  <c r="K363"/>
  <c r="O363" s="1"/>
  <c r="H24"/>
  <c r="H23" s="1"/>
  <c r="H22" s="1"/>
  <c r="H21" s="1"/>
  <c r="H20" s="1"/>
  <c r="H50"/>
  <c r="H49" s="1"/>
  <c r="K290"/>
  <c r="O290" s="1"/>
  <c r="I327"/>
  <c r="I326" s="1"/>
  <c r="H313"/>
  <c r="J313"/>
  <c r="J307" s="1"/>
  <c r="J23"/>
  <c r="J22" s="1"/>
  <c r="J21" s="1"/>
  <c r="J20" s="1"/>
  <c r="J207"/>
  <c r="K207" s="1"/>
  <c r="O207" s="1"/>
  <c r="H87"/>
  <c r="H258"/>
  <c r="H257" s="1"/>
  <c r="H282"/>
  <c r="H281" s="1"/>
  <c r="H327"/>
  <c r="H326" s="1"/>
  <c r="H361"/>
  <c r="H360" s="1"/>
  <c r="H359" s="1"/>
  <c r="H358" s="1"/>
  <c r="J93"/>
  <c r="J87" s="1"/>
  <c r="H146"/>
  <c r="H128" s="1"/>
  <c r="H147"/>
  <c r="H247"/>
  <c r="H246" s="1"/>
  <c r="I217"/>
  <c r="J326"/>
  <c r="K96"/>
  <c r="K93"/>
  <c r="K100"/>
  <c r="J282"/>
  <c r="J281" s="1"/>
  <c r="J328"/>
  <c r="J327" s="1"/>
  <c r="J50"/>
  <c r="K177"/>
  <c r="O177" s="1"/>
  <c r="I236"/>
  <c r="H219"/>
  <c r="H218" s="1"/>
  <c r="K218" s="1"/>
  <c r="O218" s="1"/>
  <c r="I116"/>
  <c r="K88"/>
  <c r="K324"/>
  <c r="O324" s="1"/>
  <c r="H310"/>
  <c r="H309" s="1"/>
  <c r="H308" s="1"/>
  <c r="K312"/>
  <c r="K310" s="1"/>
  <c r="K248"/>
  <c r="O248" s="1"/>
  <c r="J116"/>
  <c r="J115"/>
  <c r="J213"/>
  <c r="K254"/>
  <c r="J247"/>
  <c r="J246" s="1"/>
  <c r="K246" s="1"/>
  <c r="K260"/>
  <c r="O260" s="1"/>
  <c r="J259"/>
  <c r="J258" s="1"/>
  <c r="J257" s="1"/>
  <c r="J235" s="1"/>
  <c r="K367"/>
  <c r="O367" s="1"/>
  <c r="K341"/>
  <c r="O341" s="1"/>
  <c r="K334"/>
  <c r="O334" s="1"/>
  <c r="K330"/>
  <c r="O330" s="1"/>
  <c r="K304"/>
  <c r="O304" s="1"/>
  <c r="K293"/>
  <c r="O293" s="1"/>
  <c r="K241"/>
  <c r="O241" s="1"/>
  <c r="K242"/>
  <c r="O242" s="1"/>
  <c r="K238"/>
  <c r="O238" s="1"/>
  <c r="K263"/>
  <c r="O263" s="1"/>
  <c r="K294"/>
  <c r="O294" s="1"/>
  <c r="K249"/>
  <c r="O249" s="1"/>
  <c r="K243"/>
  <c r="O243" s="1"/>
  <c r="K239"/>
  <c r="O239" s="1"/>
  <c r="K210"/>
  <c r="O210" s="1"/>
  <c r="K178"/>
  <c r="O178" s="1"/>
  <c r="K174"/>
  <c r="O174" s="1"/>
  <c r="K175"/>
  <c r="K171"/>
  <c r="O171" s="1"/>
  <c r="K172"/>
  <c r="O172" s="1"/>
  <c r="K154"/>
  <c r="O154" s="1"/>
  <c r="K150"/>
  <c r="O150" s="1"/>
  <c r="H133"/>
  <c r="H132" s="1"/>
  <c r="H131" s="1"/>
  <c r="H130" s="1"/>
  <c r="K208"/>
  <c r="O208" s="1"/>
  <c r="K169"/>
  <c r="O169" s="1"/>
  <c r="K153"/>
  <c r="O153" s="1"/>
  <c r="H123"/>
  <c r="H122" s="1"/>
  <c r="H121" s="1"/>
  <c r="H116" s="1"/>
  <c r="H115" s="1"/>
  <c r="K119"/>
  <c r="H105"/>
  <c r="K94"/>
  <c r="O94" s="1"/>
  <c r="K91"/>
  <c r="O91" s="1"/>
  <c r="K55"/>
  <c r="O55" s="1"/>
  <c r="K63"/>
  <c r="O63" s="1"/>
  <c r="J129"/>
  <c r="J14"/>
  <c r="K18"/>
  <c r="K28"/>
  <c r="K32"/>
  <c r="K38"/>
  <c r="K54"/>
  <c r="K31"/>
  <c r="K53"/>
  <c r="K85"/>
  <c r="O85" s="1"/>
  <c r="Q85" s="1"/>
  <c r="K143"/>
  <c r="O143" s="1"/>
  <c r="J167"/>
  <c r="K186"/>
  <c r="J147"/>
  <c r="J146"/>
  <c r="K144"/>
  <c r="O144" s="1"/>
  <c r="K220"/>
  <c r="K206"/>
  <c r="O206" s="1"/>
  <c r="K230"/>
  <c r="K229" s="1"/>
  <c r="K228" s="1"/>
  <c r="K227" s="1"/>
  <c r="K255"/>
  <c r="O255" s="1"/>
  <c r="K317"/>
  <c r="K321"/>
  <c r="K322"/>
  <c r="K323"/>
  <c r="O323" s="1"/>
  <c r="K345"/>
  <c r="O345" s="1"/>
  <c r="K346"/>
  <c r="O346" s="1"/>
  <c r="K347"/>
  <c r="O347" s="1"/>
  <c r="K355"/>
  <c r="O355" s="1"/>
  <c r="R355" s="1"/>
  <c r="K356"/>
  <c r="Q293" l="1"/>
  <c r="Q294"/>
  <c r="J306"/>
  <c r="Q345"/>
  <c r="R345" s="1"/>
  <c r="Q239"/>
  <c r="Q249"/>
  <c r="Q263"/>
  <c r="Q242"/>
  <c r="Q330"/>
  <c r="R330" s="1"/>
  <c r="Q341"/>
  <c r="R341" s="1"/>
  <c r="Q246"/>
  <c r="Q248"/>
  <c r="Q290"/>
  <c r="Q347"/>
  <c r="R347" s="1"/>
  <c r="Q322"/>
  <c r="R322" s="1"/>
  <c r="Q255"/>
  <c r="Q346"/>
  <c r="R346" s="1"/>
  <c r="Q323"/>
  <c r="R323" s="1"/>
  <c r="Q243"/>
  <c r="Q238"/>
  <c r="Q241"/>
  <c r="Q304"/>
  <c r="R304" s="1"/>
  <c r="Q334"/>
  <c r="R334" s="1"/>
  <c r="R367"/>
  <c r="Q367"/>
  <c r="Q260"/>
  <c r="Q254"/>
  <c r="Q324"/>
  <c r="R324" s="1"/>
  <c r="Q363"/>
  <c r="R363"/>
  <c r="K76"/>
  <c r="O76" s="1"/>
  <c r="Q360"/>
  <c r="R360"/>
  <c r="K112"/>
  <c r="O112" s="1"/>
  <c r="Q143"/>
  <c r="Q53"/>
  <c r="Q54"/>
  <c r="Q32"/>
  <c r="Q63"/>
  <c r="Q55"/>
  <c r="Q91"/>
  <c r="Q169"/>
  <c r="Q154"/>
  <c r="Q171"/>
  <c r="Q210"/>
  <c r="Q207"/>
  <c r="Q125"/>
  <c r="Q114"/>
  <c r="Q77"/>
  <c r="Q206"/>
  <c r="Q218"/>
  <c r="Q144"/>
  <c r="Q31"/>
  <c r="Q38"/>
  <c r="Q28"/>
  <c r="Q94"/>
  <c r="Q153"/>
  <c r="Q208"/>
  <c r="Q150"/>
  <c r="Q172"/>
  <c r="Q175"/>
  <c r="Q178"/>
  <c r="Q88"/>
  <c r="Q177"/>
  <c r="Q113"/>
  <c r="Q78"/>
  <c r="Q152"/>
  <c r="Q100"/>
  <c r="Q108"/>
  <c r="Q106"/>
  <c r="Q93"/>
  <c r="Q109"/>
  <c r="Q107"/>
  <c r="Q119"/>
  <c r="Q174"/>
  <c r="K247"/>
  <c r="O247" s="1"/>
  <c r="K320"/>
  <c r="O320" s="1"/>
  <c r="K309"/>
  <c r="O309" s="1"/>
  <c r="O310"/>
  <c r="K219"/>
  <c r="O219" s="1"/>
  <c r="K16"/>
  <c r="K95"/>
  <c r="O95" s="1"/>
  <c r="O96"/>
  <c r="K316"/>
  <c r="K308"/>
  <c r="O308" s="1"/>
  <c r="O312"/>
  <c r="K104"/>
  <c r="O105"/>
  <c r="K75"/>
  <c r="K184"/>
  <c r="K159"/>
  <c r="O160"/>
  <c r="Q160" s="1"/>
  <c r="N235"/>
  <c r="N46"/>
  <c r="N300"/>
  <c r="N128"/>
  <c r="I46"/>
  <c r="J49"/>
  <c r="J48" s="1"/>
  <c r="J47" s="1"/>
  <c r="J46" s="1"/>
  <c r="H307"/>
  <c r="H306" s="1"/>
  <c r="J128"/>
  <c r="I47"/>
  <c r="K11"/>
  <c r="K90"/>
  <c r="O90" s="1"/>
  <c r="K118"/>
  <c r="K168"/>
  <c r="O168" s="1"/>
  <c r="K149"/>
  <c r="O149" s="1"/>
  <c r="H269"/>
  <c r="H268" s="1"/>
  <c r="H267" s="1"/>
  <c r="K303"/>
  <c r="O303" s="1"/>
  <c r="K329"/>
  <c r="O329" s="1"/>
  <c r="H222"/>
  <c r="H217" s="1"/>
  <c r="K259"/>
  <c r="O259" s="1"/>
  <c r="H48"/>
  <c r="H47" s="1"/>
  <c r="H46" s="1"/>
  <c r="H9" s="1"/>
  <c r="K84"/>
  <c r="O84" s="1"/>
  <c r="Q84" s="1"/>
  <c r="K152"/>
  <c r="H273"/>
  <c r="H272" s="1"/>
  <c r="H271" s="1"/>
  <c r="K213"/>
  <c r="O213" s="1"/>
  <c r="J212"/>
  <c r="J202" s="1"/>
  <c r="K202" s="1"/>
  <c r="O202" s="1"/>
  <c r="K258"/>
  <c r="O258" s="1"/>
  <c r="K257"/>
  <c r="K354"/>
  <c r="K344"/>
  <c r="O344" s="1"/>
  <c r="H352"/>
  <c r="H351" s="1"/>
  <c r="H350" s="1"/>
  <c r="K44"/>
  <c r="K30"/>
  <c r="K29"/>
  <c r="O29" s="1"/>
  <c r="K270"/>
  <c r="K142"/>
  <c r="O142" s="1"/>
  <c r="K124"/>
  <c r="K36"/>
  <c r="O36" s="1"/>
  <c r="K37"/>
  <c r="K27"/>
  <c r="O27" s="1"/>
  <c r="O22" s="1"/>
  <c r="O12" l="1"/>
  <c r="Q202"/>
  <c r="K319"/>
  <c r="O319" s="1"/>
  <c r="K111"/>
  <c r="Q112"/>
  <c r="Q320"/>
  <c r="R320" s="1"/>
  <c r="Q303"/>
  <c r="R303" s="1"/>
  <c r="Q308"/>
  <c r="R308" s="1"/>
  <c r="Q309"/>
  <c r="R309" s="1"/>
  <c r="Q247"/>
  <c r="O358"/>
  <c r="Q359"/>
  <c r="R359"/>
  <c r="Q258"/>
  <c r="Q344"/>
  <c r="R344" s="1"/>
  <c r="Q257"/>
  <c r="Q259"/>
  <c r="Q329"/>
  <c r="R329" s="1"/>
  <c r="Q312"/>
  <c r="R312" s="1"/>
  <c r="Q317"/>
  <c r="R317" s="1"/>
  <c r="Q310"/>
  <c r="R310" s="1"/>
  <c r="Q321"/>
  <c r="R321" s="1"/>
  <c r="Q37"/>
  <c r="Q30"/>
  <c r="Q213"/>
  <c r="Q149"/>
  <c r="Q186"/>
  <c r="Q76"/>
  <c r="Q95"/>
  <c r="Q219"/>
  <c r="Q27"/>
  <c r="Q36"/>
  <c r="Q29"/>
  <c r="Q44"/>
  <c r="Q168"/>
  <c r="Q90"/>
  <c r="Q230"/>
  <c r="Q96"/>
  <c r="Q18"/>
  <c r="Q220"/>
  <c r="Q111"/>
  <c r="Q105"/>
  <c r="Q118"/>
  <c r="Q142"/>
  <c r="K269"/>
  <c r="O269" s="1"/>
  <c r="O270"/>
  <c r="L11"/>
  <c r="O11"/>
  <c r="K315"/>
  <c r="O316"/>
  <c r="K15"/>
  <c r="O15" s="1"/>
  <c r="O16"/>
  <c r="K268"/>
  <c r="K74"/>
  <c r="O75"/>
  <c r="K103"/>
  <c r="O104"/>
  <c r="K318"/>
  <c r="K183"/>
  <c r="O184"/>
  <c r="K158"/>
  <c r="O159"/>
  <c r="Q159" s="1"/>
  <c r="K123"/>
  <c r="N299"/>
  <c r="N165"/>
  <c r="K46"/>
  <c r="J9"/>
  <c r="H216"/>
  <c r="H201" s="1"/>
  <c r="K201" s="1"/>
  <c r="H349"/>
  <c r="K350"/>
  <c r="O350" s="1"/>
  <c r="Q350" s="1"/>
  <c r="R350" s="1"/>
  <c r="H194"/>
  <c r="H193" s="1"/>
  <c r="H192" s="1"/>
  <c r="K115"/>
  <c r="K83"/>
  <c r="K328"/>
  <c r="O328" s="1"/>
  <c r="K116"/>
  <c r="K117"/>
  <c r="K10"/>
  <c r="K302"/>
  <c r="O302" s="1"/>
  <c r="H266"/>
  <c r="K148"/>
  <c r="H138"/>
  <c r="H137" s="1"/>
  <c r="H136" s="1"/>
  <c r="K212"/>
  <c r="O212" s="1"/>
  <c r="K89"/>
  <c r="O89" s="1"/>
  <c r="K139"/>
  <c r="K141"/>
  <c r="K223"/>
  <c r="K275"/>
  <c r="K364"/>
  <c r="K25"/>
  <c r="O25" s="1"/>
  <c r="K134"/>
  <c r="Q11" l="1"/>
  <c r="Q12"/>
  <c r="Q302"/>
  <c r="R302" s="1"/>
  <c r="Q318"/>
  <c r="R318" s="1"/>
  <c r="Q328"/>
  <c r="R328" s="1"/>
  <c r="Q319"/>
  <c r="R319" s="1"/>
  <c r="Q269"/>
  <c r="Q316"/>
  <c r="R316" s="1"/>
  <c r="Q270"/>
  <c r="Q358"/>
  <c r="R358"/>
  <c r="Q212"/>
  <c r="Q148"/>
  <c r="O147"/>
  <c r="Q158"/>
  <c r="Q15"/>
  <c r="Q25"/>
  <c r="Q89"/>
  <c r="Q184"/>
  <c r="Q75"/>
  <c r="Q16"/>
  <c r="Q104"/>
  <c r="Q103"/>
  <c r="Q117"/>
  <c r="Q116"/>
  <c r="Q83"/>
  <c r="Q46"/>
  <c r="K222"/>
  <c r="O222" s="1"/>
  <c r="L10"/>
  <c r="K133"/>
  <c r="O133" s="1"/>
  <c r="O134"/>
  <c r="K273"/>
  <c r="K314"/>
  <c r="O314" s="1"/>
  <c r="O315"/>
  <c r="K217"/>
  <c r="K138"/>
  <c r="O139"/>
  <c r="K73"/>
  <c r="K267"/>
  <c r="O267" s="1"/>
  <c r="O268"/>
  <c r="K182"/>
  <c r="O183"/>
  <c r="K122"/>
  <c r="O123"/>
  <c r="N8"/>
  <c r="H191"/>
  <c r="K191" s="1"/>
  <c r="O191" s="1"/>
  <c r="H180"/>
  <c r="H348"/>
  <c r="K348" s="1"/>
  <c r="K349"/>
  <c r="H129"/>
  <c r="H135"/>
  <c r="K146"/>
  <c r="K128"/>
  <c r="K326"/>
  <c r="K327"/>
  <c r="O327" s="1"/>
  <c r="K79"/>
  <c r="O79" s="1"/>
  <c r="K285"/>
  <c r="K301"/>
  <c r="K147"/>
  <c r="J165"/>
  <c r="J8" s="1"/>
  <c r="K40"/>
  <c r="O40" s="1"/>
  <c r="K39"/>
  <c r="K24"/>
  <c r="O24" s="1"/>
  <c r="K353"/>
  <c r="K52"/>
  <c r="K48"/>
  <c r="K195"/>
  <c r="K362"/>
  <c r="O362" s="1"/>
  <c r="K313"/>
  <c r="K51"/>
  <c r="O51" s="1"/>
  <c r="Q10" l="1"/>
  <c r="Q191"/>
  <c r="K132"/>
  <c r="K131" s="1"/>
  <c r="Q79"/>
  <c r="Q313"/>
  <c r="Q301"/>
  <c r="Q268"/>
  <c r="Q314"/>
  <c r="R314" s="1"/>
  <c r="R362"/>
  <c r="Q362"/>
  <c r="Q327"/>
  <c r="R327" s="1"/>
  <c r="Q267"/>
  <c r="Q315"/>
  <c r="R315" s="1"/>
  <c r="Q275"/>
  <c r="Q52"/>
  <c r="Q24"/>
  <c r="Q40"/>
  <c r="Q146"/>
  <c r="Q123"/>
  <c r="Q183"/>
  <c r="Q74"/>
  <c r="Q133"/>
  <c r="Q139"/>
  <c r="Q222"/>
  <c r="Q134"/>
  <c r="Q223"/>
  <c r="Q51"/>
  <c r="Q48"/>
  <c r="Q39"/>
  <c r="Q147"/>
  <c r="Q349"/>
  <c r="Q73"/>
  <c r="H167"/>
  <c r="K180"/>
  <c r="K194"/>
  <c r="K352"/>
  <c r="K272"/>
  <c r="O273"/>
  <c r="K216"/>
  <c r="O217"/>
  <c r="K137"/>
  <c r="O138"/>
  <c r="K181"/>
  <c r="O181" s="1"/>
  <c r="O182"/>
  <c r="K121"/>
  <c r="O122"/>
  <c r="K299"/>
  <c r="O8" s="1"/>
  <c r="Q8" s="1"/>
  <c r="K300"/>
  <c r="O300" s="1"/>
  <c r="H279"/>
  <c r="H278" s="1"/>
  <c r="H277" s="1"/>
  <c r="K277" s="1"/>
  <c r="K280"/>
  <c r="H236"/>
  <c r="H235" s="1"/>
  <c r="H165" s="1"/>
  <c r="K284"/>
  <c r="O284" s="1"/>
  <c r="K135"/>
  <c r="O135" s="1"/>
  <c r="K50"/>
  <c r="O50" s="1"/>
  <c r="K361"/>
  <c r="O361" s="1"/>
  <c r="K23"/>
  <c r="O23" s="1"/>
  <c r="K14"/>
  <c r="O132" l="1"/>
  <c r="Q128"/>
  <c r="Q277"/>
  <c r="Q326"/>
  <c r="R326" s="1"/>
  <c r="Q361"/>
  <c r="R361"/>
  <c r="Q284"/>
  <c r="Q273"/>
  <c r="O307"/>
  <c r="Q50"/>
  <c r="Q135"/>
  <c r="Q181"/>
  <c r="Q216"/>
  <c r="Q122"/>
  <c r="Q182"/>
  <c r="Q138"/>
  <c r="Q132"/>
  <c r="Q217"/>
  <c r="Q300"/>
  <c r="Q299"/>
  <c r="Q23"/>
  <c r="K279"/>
  <c r="K13"/>
  <c r="O14"/>
  <c r="K271"/>
  <c r="O272"/>
  <c r="K351"/>
  <c r="O351" s="1"/>
  <c r="Q351" s="1"/>
  <c r="R351" s="1"/>
  <c r="O352"/>
  <c r="Q352" s="1"/>
  <c r="R352" s="1"/>
  <c r="K193"/>
  <c r="O194"/>
  <c r="K136"/>
  <c r="O136" s="1"/>
  <c r="O137"/>
  <c r="K130"/>
  <c r="O131"/>
  <c r="K237"/>
  <c r="H104"/>
  <c r="H103" s="1"/>
  <c r="K87" s="1"/>
  <c r="K306"/>
  <c r="K307"/>
  <c r="K283"/>
  <c r="O283" s="1"/>
  <c r="K360"/>
  <c r="K49"/>
  <c r="O49" s="1"/>
  <c r="K21"/>
  <c r="O21" s="1"/>
  <c r="K167"/>
  <c r="Q194" l="1"/>
  <c r="Q272"/>
  <c r="Q280"/>
  <c r="Q306"/>
  <c r="Q307"/>
  <c r="R307" s="1"/>
  <c r="Q131"/>
  <c r="Q137"/>
  <c r="Q14"/>
  <c r="Q180"/>
  <c r="Q49"/>
  <c r="Q136"/>
  <c r="Q13"/>
  <c r="Q283"/>
  <c r="Q167"/>
  <c r="Q21"/>
  <c r="K192"/>
  <c r="O192" s="1"/>
  <c r="O193"/>
  <c r="K266"/>
  <c r="O271"/>
  <c r="K278"/>
  <c r="O278" s="1"/>
  <c r="O279"/>
  <c r="K236"/>
  <c r="O237"/>
  <c r="O130"/>
  <c r="K129"/>
  <c r="O129" s="1"/>
  <c r="K282"/>
  <c r="O282" s="1"/>
  <c r="K358"/>
  <c r="K22"/>
  <c r="K359"/>
  <c r="K20"/>
  <c r="Q193" l="1"/>
  <c r="Q192"/>
  <c r="Q237"/>
  <c r="Q279"/>
  <c r="Q271"/>
  <c r="Q236"/>
  <c r="Q278"/>
  <c r="Q266"/>
  <c r="Q130"/>
  <c r="Q129"/>
  <c r="Q282"/>
  <c r="Q22"/>
  <c r="Q20"/>
  <c r="K281"/>
  <c r="K42"/>
  <c r="O42" s="1"/>
  <c r="K41"/>
  <c r="O41" s="1"/>
  <c r="K9"/>
  <c r="K47"/>
  <c r="O47" s="1"/>
  <c r="Q47" l="1"/>
  <c r="Q41"/>
  <c r="Q42"/>
  <c r="Q281"/>
  <c r="K235"/>
  <c r="Q9" l="1"/>
  <c r="Q235"/>
  <c r="H8"/>
  <c r="K8" s="1"/>
  <c r="K165"/>
</calcChain>
</file>

<file path=xl/sharedStrings.xml><?xml version="1.0" encoding="utf-8"?>
<sst xmlns="http://schemas.openxmlformats.org/spreadsheetml/2006/main" count="1741" uniqueCount="277">
  <si>
    <t>Наименование показателя</t>
  </si>
  <si>
    <t>Раздел</t>
  </si>
  <si>
    <t>Подраздел</t>
  </si>
  <si>
    <t>Целевая статья расходов</t>
  </si>
  <si>
    <t>Вид          расходов</t>
  </si>
  <si>
    <t>Косгу</t>
  </si>
  <si>
    <t>Передвижки по Косгу</t>
  </si>
  <si>
    <t>ИТОГО: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</si>
  <si>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</si>
  <si>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</si>
  <si>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</si>
  <si>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</si>
  <si>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</si>
  <si>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</si>
  <si>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</si>
  <si>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</si>
  <si>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</si>
  <si>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</si>
  <si>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</si>
  <si>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</si>
  <si>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</si>
  <si>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</si>
  <si>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</si>
  <si>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Прочие выплаты</t>
  </si>
  <si>
    <t>212</t>
  </si>
  <si>
    <t>Начисления на оплату труда</t>
  </si>
  <si>
    <t>213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</si>
  <si>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</si>
  <si>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</si>
  <si>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Центральный аппарат</t>
  </si>
  <si>
    <t>0020400</t>
  </si>
  <si>
    <t>Приобретение услуг</t>
  </si>
  <si>
    <t>Услуги связи</t>
  </si>
  <si>
    <t>Транспортные услуги</t>
  </si>
  <si>
    <t>Услуги по содержанию имущества</t>
  </si>
  <si>
    <t>Прочие услуги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</si>
  <si>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</si>
  <si>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</si>
  <si>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</si>
  <si>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</si>
  <si>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Председатель представительного органа муниципального образования</t>
  </si>
  <si>
    <t>0021100</t>
  </si>
  <si>
    <t>04</t>
  </si>
  <si>
    <t>220</t>
  </si>
  <si>
    <t>221</t>
  </si>
  <si>
    <t>222</t>
  </si>
  <si>
    <t>Коммунальные услуги</t>
  </si>
  <si>
    <t>223</t>
  </si>
  <si>
    <t>225</t>
  </si>
  <si>
    <t>6</t>
  </si>
  <si>
    <t>226</t>
  </si>
  <si>
    <t>290</t>
  </si>
  <si>
    <t>300</t>
  </si>
  <si>
    <t>310</t>
  </si>
  <si>
    <t>340</t>
  </si>
  <si>
    <t>Налог на имущество</t>
  </si>
  <si>
    <t>0029502</t>
  </si>
  <si>
    <t>851</t>
  </si>
  <si>
    <t>07</t>
  </si>
  <si>
    <t>Ревизионная комиссия</t>
  </si>
  <si>
    <t>06</t>
  </si>
  <si>
    <t>5210600</t>
  </si>
  <si>
    <t>526</t>
  </si>
  <si>
    <t>Безвозмездные перечисления бюджетам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</si>
  <si>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</si>
  <si>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</si>
  <si>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</si>
  <si>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11</t>
  </si>
  <si>
    <t>Резервные фонды</t>
  </si>
  <si>
    <t>0700500</t>
  </si>
  <si>
    <t>013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</si>
  <si>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</si>
  <si>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</si>
  <si>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</si>
  <si>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</si>
  <si>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Прочие расходы (регистрация права собственности)</t>
  </si>
  <si>
    <t>5</t>
  </si>
  <si>
    <t>Реализация государственных функций , связанных с общегосударственным управлением</t>
  </si>
  <si>
    <t>0920300</t>
  </si>
  <si>
    <t>0923000</t>
  </si>
  <si>
    <t>0929600</t>
  </si>
  <si>
    <t>612</t>
  </si>
  <si>
    <t>Безвозмездные перечисления организациям</t>
  </si>
  <si>
    <t>240</t>
  </si>
  <si>
    <t>Безвозмездные перечисления  госсударственным и муниципальным организациям</t>
  </si>
  <si>
    <t>241</t>
  </si>
  <si>
    <t>12</t>
  </si>
  <si>
    <t>НАЦИОНАЛЬНАЯ  БЕЗОПАСНОСТЬ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</si>
  <si>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</si>
  <si>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</si>
  <si>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Резервный фонд Волгоградской области</t>
  </si>
  <si>
    <t>0700400</t>
  </si>
  <si>
    <t>Прочие работы, услуги</t>
  </si>
  <si>
    <t>2180100</t>
  </si>
  <si>
    <t>НАЦИОНАЛЬНАЯ  ЭКОНОМИКА</t>
  </si>
  <si>
    <t>Сельское хозяйство и рыболовство</t>
  </si>
  <si>
    <t>05</t>
  </si>
  <si>
    <t>Субсидии юридическим лицам</t>
  </si>
  <si>
    <t>5220224</t>
  </si>
  <si>
    <t>006</t>
  </si>
  <si>
    <t>242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</si>
  <si>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</si>
  <si>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</si>
  <si>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</si>
  <si>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Транспорт</t>
  </si>
  <si>
    <t>08</t>
  </si>
  <si>
    <t>3030200</t>
  </si>
  <si>
    <t>10</t>
  </si>
  <si>
    <t>Содержание и управление дорожным хозяйством</t>
  </si>
  <si>
    <t>3150100</t>
  </si>
  <si>
    <t>365</t>
  </si>
  <si>
    <t>3,4</t>
  </si>
  <si>
    <t>5210103</t>
  </si>
  <si>
    <t>010</t>
  </si>
  <si>
    <t>Оплата работ, услуг</t>
  </si>
  <si>
    <t>ЖИЛИЩНО-КОММУНАЛЬНОЕ ХОЗЯЙСТВО</t>
  </si>
  <si>
    <t>Жилищное хозяйство</t>
  </si>
  <si>
    <t>Поддержка жилищного хозяйства</t>
  </si>
  <si>
    <t>0980101</t>
  </si>
  <si>
    <t>Капитальный ремонт государственного жилищного фонда субъектов Российской Федерации  и муниципального жилищного фонда (фед.деньги)</t>
  </si>
  <si>
    <t>0980102</t>
  </si>
  <si>
    <t>Переселение граждан из государственного жилищного фонда субъектов Российской Федерации  и муниципального жилищного фонда (фед.деньги)</t>
  </si>
  <si>
    <t>003</t>
  </si>
  <si>
    <t>0980201</t>
  </si>
  <si>
    <t>0980202</t>
  </si>
  <si>
    <t>Переселение граждан из государственного жилищного фонда субъектов Российской Федерации  и муниципального жилищного фонда (обл.бюджет)</t>
  </si>
  <si>
    <t>Мероприятия в области жилищного хозяйства</t>
  </si>
  <si>
    <t>3500200</t>
  </si>
  <si>
    <t>Капитальный ремонт государственного жилищного фонда субъектов Российской Федерации  и муниципального жилищного фонда</t>
  </si>
  <si>
    <t>Безвозмездные перечисления организациям, за исключением государственных и муниципальных организаций</t>
  </si>
  <si>
    <t>Коммунальное хозяйство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</si>
  <si>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</si>
  <si>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</si>
  <si>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</si>
  <si>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</si>
  <si>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области коммунального хозяйства</t>
  </si>
  <si>
    <t>2</t>
  </si>
  <si>
    <t xml:space="preserve">Работы и услуги </t>
  </si>
  <si>
    <t>Софинансирование объектов капитального строительства</t>
  </si>
  <si>
    <t>020</t>
  </si>
  <si>
    <t>Благоустройство</t>
  </si>
  <si>
    <t>Сбор и удаление твердых отходов</t>
  </si>
  <si>
    <t>Площадка для временного хранения ТБО</t>
  </si>
  <si>
    <t>Безвозмездные перечисления государственным и муниципальным организациям</t>
  </si>
  <si>
    <t>807</t>
  </si>
  <si>
    <t>Уличное освещение</t>
  </si>
  <si>
    <t>6000100</t>
  </si>
  <si>
    <t>806</t>
  </si>
  <si>
    <t>Озеленение</t>
  </si>
  <si>
    <t>6000300</t>
  </si>
  <si>
    <t>808</t>
  </si>
  <si>
    <t>Организация и содержание мест захоронения</t>
  </si>
  <si>
    <t>6000400</t>
  </si>
  <si>
    <t>Содержание кладбищ</t>
  </si>
  <si>
    <t>809</t>
  </si>
  <si>
    <t>Прочее благоустройство</t>
  </si>
  <si>
    <t>6000500</t>
  </si>
  <si>
    <t>7</t>
  </si>
  <si>
    <t>Прочие мероприятия по благоустройству городских округов и поселений</t>
  </si>
  <si>
    <t>810</t>
  </si>
  <si>
    <t>Выполнение функций бюджетными учреждениями</t>
  </si>
  <si>
    <t>6009502</t>
  </si>
  <si>
    <t>ОБРАЗОВАНИЕ</t>
  </si>
  <si>
    <t>Молодежная политика и оздоровление детей</t>
  </si>
  <si>
    <t>4310100</t>
  </si>
  <si>
    <t xml:space="preserve">Молодежная политика   </t>
  </si>
  <si>
    <t>447</t>
  </si>
  <si>
    <t>КУЛЬТУРА</t>
  </si>
  <si>
    <t>Культура</t>
  </si>
  <si>
    <t xml:space="preserve">Комплектование книжных фондов библиотек </t>
  </si>
  <si>
    <t>4400200</t>
  </si>
  <si>
    <t>001</t>
  </si>
  <si>
    <t>Субсидия ДК Юность на выполнение муниципального задания</t>
  </si>
  <si>
    <t>611</t>
  </si>
  <si>
    <t>Выполнение функций бюджетными учреждениями (налог на имущество)</t>
  </si>
  <si>
    <t>4429502</t>
  </si>
  <si>
    <t>Обеспечение деятельности подведомственных учреждений</t>
  </si>
  <si>
    <t>Библиотеки</t>
  </si>
  <si>
    <t>Прочие  работы, услуги</t>
  </si>
  <si>
    <t>9</t>
  </si>
  <si>
    <t>Поступление  нефинансовых активов</t>
  </si>
  <si>
    <t>СОЦИАЛЬНАЯ ПОЛИТИКА</t>
  </si>
  <si>
    <t xml:space="preserve">Пенсионное обеспечение </t>
  </si>
  <si>
    <t>Социальные выплаты</t>
  </si>
  <si>
    <t>4910100</t>
  </si>
  <si>
    <t>714</t>
  </si>
  <si>
    <t>Доплаты к пенсиям госслужащих субъектов РФ и муниципальных служащих</t>
  </si>
  <si>
    <t xml:space="preserve">Социальное обеспечение  </t>
  </si>
  <si>
    <t>Пенсии, пособия, выплачиваемые организациями сектора государственного управления</t>
  </si>
  <si>
    <t>8</t>
  </si>
  <si>
    <t>Социальное обеспечение населения</t>
  </si>
  <si>
    <t>5058600</t>
  </si>
  <si>
    <t>005</t>
  </si>
  <si>
    <t>Пособия по социальной помощи населению</t>
  </si>
  <si>
    <t>262</t>
  </si>
  <si>
    <t>ФИЗИЧЕСКАЯ КУЛЬТУРА И СПОРТ</t>
  </si>
  <si>
    <t xml:space="preserve">Физическая культура  </t>
  </si>
  <si>
    <t>5129700</t>
  </si>
  <si>
    <t>Спорт</t>
  </si>
  <si>
    <t>455</t>
  </si>
  <si>
    <t>Мероприятия по программе "Чистая вода"</t>
  </si>
  <si>
    <t>Исполнение бюджета городского поселения г. Суровикино</t>
  </si>
  <si>
    <t>-</t>
  </si>
  <si>
    <t>9007001</t>
  </si>
  <si>
    <t>244</t>
  </si>
  <si>
    <t>Административная комиссия</t>
  </si>
  <si>
    <t>9900011</t>
  </si>
  <si>
    <t>9908067</t>
  </si>
  <si>
    <t>870</t>
  </si>
  <si>
    <t>5202033</t>
  </si>
  <si>
    <t xml:space="preserve">Капитальный ремонт государственного жилищного фонда </t>
  </si>
  <si>
    <t>9901085</t>
  </si>
  <si>
    <t>321</t>
  </si>
  <si>
    <t>9901027</t>
  </si>
  <si>
    <t>312</t>
  </si>
  <si>
    <t>121</t>
  </si>
  <si>
    <t>9000003</t>
  </si>
  <si>
    <t>122</t>
  </si>
  <si>
    <t>9908014</t>
  </si>
  <si>
    <t>540</t>
  </si>
  <si>
    <t>9000001</t>
  </si>
  <si>
    <t>9902040</t>
  </si>
  <si>
    <t>5002009</t>
  </si>
  <si>
    <t>9908082</t>
  </si>
  <si>
    <t>5102068</t>
  </si>
  <si>
    <t>9902068</t>
  </si>
  <si>
    <t>9902030</t>
  </si>
  <si>
    <t>5402036</t>
  </si>
  <si>
    <t>5402037</t>
  </si>
  <si>
    <t>5402038</t>
  </si>
  <si>
    <t>5402039</t>
  </si>
  <si>
    <t>9902039</t>
  </si>
  <si>
    <t>5502004</t>
  </si>
  <si>
    <t>5708014</t>
  </si>
  <si>
    <t>111</t>
  </si>
  <si>
    <t>112</t>
  </si>
  <si>
    <t>5802034</t>
  </si>
  <si>
    <t>Прочие меры социальной поддержки</t>
  </si>
  <si>
    <t>9907007</t>
  </si>
  <si>
    <t>Поступление нефинансовых активов (премия Совета депутатов за конкурс)</t>
  </si>
  <si>
    <t>9900000</t>
  </si>
  <si>
    <t>9900010</t>
  </si>
  <si>
    <t>5107057</t>
  </si>
  <si>
    <t>Капимальный ремонт многоквартирных домов (Фонд)</t>
  </si>
  <si>
    <t>9909501</t>
  </si>
  <si>
    <t>414</t>
  </si>
  <si>
    <t>Программа по энергосбережению и эффективности в коммунальном хозяйстве</t>
  </si>
  <si>
    <t>Увеличение заработной платы</t>
  </si>
  <si>
    <t>Мероприятия по благоустройству</t>
  </si>
  <si>
    <t>Капитальный ремонт многоквартирных домов (Фонд)</t>
  </si>
  <si>
    <t>9909601</t>
  </si>
  <si>
    <t>Содержание имущества</t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</si>
  <si>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07.12.2013 г. №35/4)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</si>
  <si>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 05.03.2013 г. №37/5)</t>
    </r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</si>
  <si>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05.03.2013 г. №37/5)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</si>
  <si>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(утверждены22.05.2013 г. №39/3)</t>
    </r>
  </si>
  <si>
    <t xml:space="preserve">Капитальный ремонт многоквартирных домов (бюджет поселения) </t>
  </si>
  <si>
    <t>Капитальный ремонт многоквартирных домов (обл.бюджет)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</si>
  <si>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</si>
  <si>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</si>
  <si>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</si>
  <si>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</si>
  <si>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</si>
  <si>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</si>
  <si>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Физическая культура</t>
  </si>
  <si>
    <t>рублей</t>
  </si>
  <si>
    <t>СЕЛЬСКОЕ ХОЗЯЙСТВО И РЫБОЛОВСТВО</t>
  </si>
  <si>
    <t>Субвенция на реконструкцию и содержание скотомогильников</t>
  </si>
  <si>
    <t>План на 2019 год</t>
  </si>
  <si>
    <t>% исполнения за 2019 год</t>
  </si>
  <si>
    <t>Субвенция на осуществление полномочий Волгоградской области, переданных органам местного самоуправления по предупреждению и ликвидации болезней животных, их лечению, защите населения от болезней, общих для человека и животных, в части реконструкции и содержание скотомогильников</t>
  </si>
  <si>
    <t>% исполнения за 2018 год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</si>
  <si>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9 месяцев 2019 года»</t>
  </si>
  <si>
    <t>по расходам за 9 месяцев 2019г.</t>
  </si>
  <si>
    <t>Фактически исполнено за        9 месяцев 2019 г.</t>
  </si>
  <si>
    <t>Субсидии на строительство и реконструкцию(модернизацию) обьектов питьевого водоснабжения</t>
  </si>
  <si>
    <t>Проведение Выборов и Референдумов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</si>
</sst>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0.0%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CDCF6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1" fillId="0" borderId="0" xfId="0" applyNumberFormat="1" applyFont="1"/>
    <xf numFmtId="0" fontId="13" fillId="0" borderId="0" xfId="0" applyFont="1" applyAlignment="1">
      <alignment vertical="center"/>
    </xf>
    <xf numFmtId="166" fontId="7" fillId="6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7" fillId="0" borderId="5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4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64" fontId="1" fillId="2" borderId="1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4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6" fontId="1" fillId="5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39" fontId="1" fillId="0" borderId="1" xfId="0" applyNumberFormat="1" applyFont="1" applyFill="1" applyBorder="1" applyAlignment="1">
      <alignment horizontal="center" vertical="center"/>
    </xf>
    <xf numFmtId="39" fontId="1" fillId="0" borderId="16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9" fontId="20" fillId="4" borderId="11" xfId="0" applyNumberFormat="1" applyFont="1" applyFill="1" applyBorder="1" applyAlignment="1">
      <alignment horizontal="center" vertical="center"/>
    </xf>
    <xf numFmtId="49" fontId="20" fillId="4" borderId="14" xfId="0" applyNumberFormat="1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9" fontId="20" fillId="4" borderId="6" xfId="0" applyNumberFormat="1" applyFont="1" applyFill="1" applyBorder="1" applyAlignment="1">
      <alignment horizontal="center" vertical="center"/>
    </xf>
    <xf numFmtId="49" fontId="20" fillId="4" borderId="0" xfId="0" applyNumberFormat="1" applyFont="1" applyFill="1" applyBorder="1" applyAlignment="1">
      <alignment horizontal="center" vertical="center"/>
    </xf>
    <xf numFmtId="49" fontId="20" fillId="4" borderId="5" xfId="0" applyNumberFormat="1" applyFont="1" applyFill="1" applyBorder="1" applyAlignment="1">
      <alignment horizontal="center" vertical="center"/>
    </xf>
    <xf numFmtId="49" fontId="23" fillId="4" borderId="11" xfId="0" applyNumberFormat="1" applyFont="1" applyFill="1" applyBorder="1" applyAlignment="1">
      <alignment horizontal="center" vertical="center"/>
    </xf>
    <xf numFmtId="49" fontId="20" fillId="4" borderId="15" xfId="0" applyNumberFormat="1" applyFont="1" applyFill="1" applyBorder="1" applyAlignment="1">
      <alignment horizontal="center" vertical="center"/>
    </xf>
    <xf numFmtId="49" fontId="23" fillId="4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6" fontId="1" fillId="5" borderId="17" xfId="0" applyNumberFormat="1" applyFont="1" applyFill="1" applyBorder="1" applyAlignment="1">
      <alignment horizontal="center" vertical="center"/>
    </xf>
    <xf numFmtId="49" fontId="20" fillId="4" borderId="21" xfId="0" applyNumberFormat="1" applyFont="1" applyFill="1" applyBorder="1" applyAlignment="1">
      <alignment horizontal="center" vertical="center"/>
    </xf>
    <xf numFmtId="49" fontId="21" fillId="4" borderId="21" xfId="0" applyNumberFormat="1" applyFont="1" applyFill="1" applyBorder="1" applyAlignment="1">
      <alignment horizontal="center" vertical="center"/>
    </xf>
    <xf numFmtId="49" fontId="20" fillId="4" borderId="2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34" fillId="3" borderId="0" xfId="0" applyNumberFormat="1" applyFont="1" applyFill="1" applyBorder="1" applyAlignment="1">
      <alignment horizontal="center" vertical="center"/>
    </xf>
    <xf numFmtId="164" fontId="34" fillId="2" borderId="16" xfId="0" applyNumberFormat="1" applyFont="1" applyFill="1" applyBorder="1" applyAlignment="1">
      <alignment horizontal="center" vertical="center"/>
    </xf>
    <xf numFmtId="164" fontId="34" fillId="0" borderId="18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49" fontId="34" fillId="4" borderId="7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/>
    </xf>
    <xf numFmtId="49" fontId="34" fillId="4" borderId="9" xfId="0" applyNumberFormat="1" applyFont="1" applyFill="1" applyBorder="1" applyAlignment="1">
      <alignment horizontal="center" vertical="center"/>
    </xf>
    <xf numFmtId="49" fontId="34" fillId="4" borderId="1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center" vertical="center"/>
    </xf>
    <xf numFmtId="49" fontId="34" fillId="4" borderId="3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164" fontId="34" fillId="2" borderId="10" xfId="0" applyNumberFormat="1" applyFont="1" applyFill="1" applyBorder="1" applyAlignment="1">
      <alignment horizontal="center" vertical="center"/>
    </xf>
    <xf numFmtId="49" fontId="34" fillId="4" borderId="4" xfId="0" applyNumberFormat="1" applyFont="1" applyFill="1" applyBorder="1" applyAlignment="1">
      <alignment horizontal="center" vertical="center"/>
    </xf>
    <xf numFmtId="49" fontId="34" fillId="4" borderId="5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49" fontId="34" fillId="4" borderId="26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4" fillId="2" borderId="26" xfId="0" applyNumberFormat="1" applyFont="1" applyFill="1" applyBorder="1" applyAlignment="1">
      <alignment horizontal="center" vertical="center"/>
    </xf>
    <xf numFmtId="164" fontId="34" fillId="0" borderId="16" xfId="0" applyNumberFormat="1" applyFont="1" applyBorder="1" applyAlignment="1">
      <alignment horizontal="center" vertical="center"/>
    </xf>
    <xf numFmtId="164" fontId="34" fillId="2" borderId="44" xfId="0" applyNumberFormat="1" applyFont="1" applyFill="1" applyBorder="1" applyAlignment="1">
      <alignment horizontal="center" vertical="center"/>
    </xf>
    <xf numFmtId="164" fontId="34" fillId="0" borderId="44" xfId="0" applyNumberFormat="1" applyFont="1" applyBorder="1" applyAlignment="1">
      <alignment horizontal="center" vertical="center"/>
    </xf>
    <xf numFmtId="49" fontId="34" fillId="2" borderId="45" xfId="0" applyNumberFormat="1" applyFont="1" applyFill="1" applyBorder="1" applyAlignment="1">
      <alignment horizontal="center" vertical="center"/>
    </xf>
    <xf numFmtId="164" fontId="34" fillId="0" borderId="46" xfId="0" applyNumberFormat="1" applyFont="1" applyBorder="1" applyAlignment="1">
      <alignment horizontal="center" vertical="center"/>
    </xf>
    <xf numFmtId="164" fontId="34" fillId="2" borderId="17" xfId="0" applyNumberFormat="1" applyFont="1" applyFill="1" applyBorder="1" applyAlignment="1">
      <alignment horizontal="center" vertical="center"/>
    </xf>
    <xf numFmtId="164" fontId="34" fillId="0" borderId="17" xfId="0" applyNumberFormat="1" applyFont="1" applyBorder="1" applyAlignment="1">
      <alignment horizontal="center" vertical="center"/>
    </xf>
    <xf numFmtId="164" fontId="34" fillId="0" borderId="18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165" fontId="34" fillId="0" borderId="1" xfId="0" applyNumberFormat="1" applyFont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vertical="center"/>
    </xf>
    <xf numFmtId="49" fontId="34" fillId="2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right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4" borderId="12" xfId="0" applyNumberFormat="1" applyFont="1" applyFill="1" applyBorder="1" applyAlignment="1">
      <alignment horizontal="center" vertical="center"/>
    </xf>
    <xf numFmtId="49" fontId="34" fillId="4" borderId="13" xfId="0" applyNumberFormat="1" applyFont="1" applyFill="1" applyBorder="1" applyAlignment="1">
      <alignment horizontal="center" vertical="center"/>
    </xf>
    <xf numFmtId="49" fontId="34" fillId="4" borderId="6" xfId="0" applyNumberFormat="1" applyFont="1" applyFill="1" applyBorder="1" applyAlignment="1">
      <alignment horizontal="center" vertical="center"/>
    </xf>
    <xf numFmtId="164" fontId="34" fillId="2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19" xfId="0" applyNumberFormat="1" applyFont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4" fillId="0" borderId="17" xfId="0" applyNumberFormat="1" applyFont="1" applyBorder="1" applyAlignment="1">
      <alignment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2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49" fontId="34" fillId="4" borderId="36" xfId="0" applyNumberFormat="1" applyFont="1" applyFill="1" applyBorder="1" applyAlignment="1">
      <alignment horizontal="center" vertical="center"/>
    </xf>
    <xf numFmtId="49" fontId="34" fillId="4" borderId="37" xfId="0" applyNumberFormat="1" applyFont="1" applyFill="1" applyBorder="1" applyAlignment="1">
      <alignment horizontal="center" vertical="center"/>
    </xf>
    <xf numFmtId="49" fontId="34" fillId="4" borderId="38" xfId="0" applyNumberFormat="1" applyFont="1" applyFill="1" applyBorder="1" applyAlignment="1">
      <alignment horizontal="center" vertical="center"/>
    </xf>
    <xf numFmtId="165" fontId="34" fillId="0" borderId="26" xfId="0" applyNumberFormat="1" applyFont="1" applyBorder="1" applyAlignment="1">
      <alignment vertical="center"/>
    </xf>
    <xf numFmtId="49" fontId="34" fillId="4" borderId="41" xfId="0" applyNumberFormat="1" applyFont="1" applyFill="1" applyBorder="1" applyAlignment="1">
      <alignment horizontal="center" vertical="center"/>
    </xf>
    <xf numFmtId="49" fontId="34" fillId="4" borderId="42" xfId="0" applyNumberFormat="1" applyFont="1" applyFill="1" applyBorder="1" applyAlignment="1">
      <alignment horizontal="center" vertical="center"/>
    </xf>
    <xf numFmtId="49" fontId="34" fillId="4" borderId="43" xfId="0" applyNumberFormat="1" applyFont="1" applyFill="1" applyBorder="1" applyAlignment="1">
      <alignment horizontal="center" vertical="center"/>
    </xf>
    <xf numFmtId="49" fontId="34" fillId="2" borderId="24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right" vertical="center"/>
    </xf>
    <xf numFmtId="165" fontId="34" fillId="0" borderId="24" xfId="0" applyNumberFormat="1" applyFont="1" applyBorder="1" applyAlignment="1">
      <alignment vertical="center"/>
    </xf>
    <xf numFmtId="166" fontId="34" fillId="0" borderId="6" xfId="0" applyNumberFormat="1" applyFont="1" applyFill="1" applyBorder="1" applyAlignment="1">
      <alignment horizontal="center" vertical="center"/>
    </xf>
    <xf numFmtId="49" fontId="34" fillId="4" borderId="15" xfId="0" applyNumberFormat="1" applyFont="1" applyFill="1" applyBorder="1" applyAlignment="1">
      <alignment horizontal="center" vertical="center"/>
    </xf>
    <xf numFmtId="49" fontId="34" fillId="4" borderId="39" xfId="0" applyNumberFormat="1" applyFont="1" applyFill="1" applyBorder="1" applyAlignment="1">
      <alignment horizontal="center" vertical="center"/>
    </xf>
    <xf numFmtId="49" fontId="34" fillId="4" borderId="40" xfId="0" applyNumberFormat="1" applyFont="1" applyFill="1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/>
    </xf>
    <xf numFmtId="164" fontId="34" fillId="0" borderId="19" xfId="0" applyNumberFormat="1" applyFont="1" applyFill="1" applyBorder="1" applyAlignment="1">
      <alignment horizontal="center" vertical="center"/>
    </xf>
    <xf numFmtId="164" fontId="34" fillId="0" borderId="16" xfId="0" applyNumberFormat="1" applyFont="1" applyFill="1" applyBorder="1" applyAlignment="1">
      <alignment horizontal="center" vertical="center"/>
    </xf>
    <xf numFmtId="164" fontId="34" fillId="2" borderId="19" xfId="0" applyNumberFormat="1" applyFont="1" applyFill="1" applyBorder="1" applyAlignment="1">
      <alignment horizontal="center" vertical="center"/>
    </xf>
    <xf numFmtId="165" fontId="34" fillId="0" borderId="16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horizontal="right" vertical="center"/>
    </xf>
    <xf numFmtId="49" fontId="34" fillId="4" borderId="44" xfId="0" applyNumberFormat="1" applyFont="1" applyFill="1" applyBorder="1" applyAlignment="1">
      <alignment horizontal="center" vertical="center"/>
    </xf>
    <xf numFmtId="49" fontId="34" fillId="4" borderId="45" xfId="0" applyNumberFormat="1" applyFont="1" applyFill="1" applyBorder="1" applyAlignment="1">
      <alignment horizontal="center" vertical="center"/>
    </xf>
    <xf numFmtId="164" fontId="34" fillId="0" borderId="46" xfId="0" applyNumberFormat="1" applyFont="1" applyBorder="1" applyAlignment="1">
      <alignment horizontal="right" vertical="center"/>
    </xf>
    <xf numFmtId="165" fontId="34" fillId="0" borderId="46" xfId="0" applyNumberFormat="1" applyFont="1" applyBorder="1" applyAlignment="1">
      <alignment vertical="center"/>
    </xf>
    <xf numFmtId="166" fontId="34" fillId="0" borderId="44" xfId="0" applyNumberFormat="1" applyFont="1" applyFill="1" applyBorder="1" applyAlignment="1">
      <alignment horizontal="center" vertical="center"/>
    </xf>
    <xf numFmtId="49" fontId="34" fillId="4" borderId="0" xfId="0" applyNumberFormat="1" applyFont="1" applyFill="1" applyBorder="1" applyAlignment="1">
      <alignment horizontal="center" vertical="center"/>
    </xf>
    <xf numFmtId="165" fontId="34" fillId="0" borderId="19" xfId="0" applyNumberFormat="1" applyFont="1" applyBorder="1" applyAlignment="1">
      <alignment vertical="center"/>
    </xf>
    <xf numFmtId="0" fontId="34" fillId="0" borderId="5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horizontal="left" vertical="center" wrapText="1"/>
    </xf>
    <xf numFmtId="0" fontId="34" fillId="0" borderId="44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right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164" fontId="34" fillId="0" borderId="18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vertical="center"/>
    </xf>
    <xf numFmtId="164" fontId="34" fillId="0" borderId="16" xfId="0" applyNumberFormat="1" applyFont="1" applyFill="1" applyBorder="1" applyAlignment="1">
      <alignment horizontal="right" vertical="center"/>
    </xf>
    <xf numFmtId="166" fontId="34" fillId="0" borderId="26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165" fontId="34" fillId="0" borderId="17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9" fontId="37" fillId="0" borderId="7" xfId="0" applyNumberFormat="1" applyFont="1" applyFill="1" applyBorder="1" applyAlignment="1">
      <alignment horizontal="center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164" fontId="37" fillId="0" borderId="1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164" fontId="39" fillId="0" borderId="18" xfId="0" applyNumberFormat="1" applyFont="1" applyFill="1" applyBorder="1" applyAlignment="1">
      <alignment horizontal="right" vertical="center"/>
    </xf>
    <xf numFmtId="165" fontId="39" fillId="0" borderId="17" xfId="0" applyNumberFormat="1" applyFont="1" applyFill="1" applyBorder="1" applyAlignment="1">
      <alignment vertical="center"/>
    </xf>
    <xf numFmtId="166" fontId="39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34" fillId="0" borderId="10" xfId="0" applyNumberFormat="1" applyFont="1" applyFill="1" applyBorder="1" applyAlignment="1">
      <alignment horizontal="center" vertical="center"/>
    </xf>
    <xf numFmtId="49" fontId="34" fillId="0" borderId="24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/>
    </xf>
    <xf numFmtId="164" fontId="35" fillId="0" borderId="19" xfId="0" applyNumberFormat="1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 wrapText="1"/>
    </xf>
    <xf numFmtId="164" fontId="35" fillId="0" borderId="19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37" fillId="0" borderId="1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>
      <alignment horizontal="center" vertical="center"/>
    </xf>
    <xf numFmtId="49" fontId="37" fillId="0" borderId="6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37" fillId="0" borderId="10" xfId="0" applyNumberFormat="1" applyFont="1" applyFill="1" applyBorder="1" applyAlignment="1">
      <alignment horizontal="center" vertical="center"/>
    </xf>
    <xf numFmtId="165" fontId="39" fillId="0" borderId="5" xfId="0" applyNumberFormat="1" applyFont="1" applyFill="1" applyBorder="1" applyAlignment="1">
      <alignment vertical="center"/>
    </xf>
    <xf numFmtId="49" fontId="37" fillId="0" borderId="36" xfId="0" applyNumberFormat="1" applyFont="1" applyFill="1" applyBorder="1" applyAlignment="1">
      <alignment horizontal="center" vertical="center"/>
    </xf>
    <xf numFmtId="49" fontId="37" fillId="0" borderId="37" xfId="0" applyNumberFormat="1" applyFont="1" applyFill="1" applyBorder="1" applyAlignment="1">
      <alignment horizontal="center" vertical="center"/>
    </xf>
    <xf numFmtId="0" fontId="37" fillId="0" borderId="37" xfId="0" applyFont="1" applyFill="1" applyBorder="1" applyAlignment="1">
      <alignment horizontal="center" vertical="center"/>
    </xf>
    <xf numFmtId="49" fontId="37" fillId="0" borderId="38" xfId="0" applyNumberFormat="1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164" fontId="37" fillId="0" borderId="6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6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6" xfId="0" applyNumberFormat="1" applyFont="1" applyFill="1" applyBorder="1" applyAlignment="1">
      <alignment horizontal="center" vertical="center"/>
    </xf>
    <xf numFmtId="164" fontId="39" fillId="0" borderId="10" xfId="0" applyNumberFormat="1" applyFont="1" applyFill="1" applyBorder="1" applyAlignment="1">
      <alignment horizontal="right" vertical="center"/>
    </xf>
    <xf numFmtId="166" fontId="39" fillId="0" borderId="47" xfId="0" applyNumberFormat="1" applyFont="1" applyFill="1" applyBorder="1" applyAlignment="1">
      <alignment horizontal="center" vertical="center"/>
    </xf>
    <xf numFmtId="166" fontId="39" fillId="0" borderId="48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49" fontId="35" fillId="0" borderId="25" xfId="0" applyNumberFormat="1" applyFont="1" applyFill="1" applyBorder="1" applyAlignment="1">
      <alignment horizontal="center" vertical="center"/>
    </xf>
    <xf numFmtId="49" fontId="34" fillId="0" borderId="25" xfId="0" applyNumberFormat="1" applyFont="1" applyFill="1" applyBorder="1" applyAlignment="1">
      <alignment horizontal="center" vertical="center"/>
    </xf>
    <xf numFmtId="49" fontId="34" fillId="0" borderId="27" xfId="0" applyNumberFormat="1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/>
    </xf>
    <xf numFmtId="49" fontId="35" fillId="0" borderId="26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164" fontId="32" fillId="0" borderId="5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39" fontId="1" fillId="0" borderId="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39" fontId="1" fillId="0" borderId="1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top" wrapText="1"/>
    </xf>
    <xf numFmtId="39" fontId="26" fillId="0" borderId="1" xfId="0" applyNumberFormat="1" applyFont="1" applyFill="1" applyBorder="1" applyAlignment="1">
      <alignment horizontal="center" vertical="center" wrapText="1"/>
    </xf>
    <xf numFmtId="39" fontId="26" fillId="0" borderId="1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17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164" fontId="1" fillId="0" borderId="16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4" fontId="17" fillId="0" borderId="16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7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6" fontId="1" fillId="0" borderId="48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6" fontId="1" fillId="0" borderId="49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49" fontId="20" fillId="0" borderId="20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0" fillId="0" borderId="3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right" vertical="center"/>
    </xf>
    <xf numFmtId="166" fontId="1" fillId="0" borderId="1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center" wrapText="1"/>
    </xf>
    <xf numFmtId="0" fontId="10" fillId="8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horizontal="center" vertical="center"/>
    </xf>
    <xf numFmtId="164" fontId="9" fillId="9" borderId="6" xfId="0" applyNumberFormat="1" applyFont="1" applyFill="1" applyBorder="1" applyAlignment="1">
      <alignment horizontal="center" vertical="center" wrapText="1"/>
    </xf>
    <xf numFmtId="49" fontId="9" fillId="9" borderId="0" xfId="0" applyNumberFormat="1" applyFont="1" applyFill="1" applyBorder="1" applyAlignment="1">
      <alignment horizontal="center" vertical="center" wrapText="1"/>
    </xf>
    <xf numFmtId="164" fontId="9" fillId="9" borderId="19" xfId="0" applyNumberFormat="1" applyFont="1" applyFill="1" applyBorder="1" applyAlignment="1">
      <alignment horizontal="center" vertical="center" wrapText="1"/>
    </xf>
    <xf numFmtId="4" fontId="9" fillId="9" borderId="6" xfId="0" applyNumberFormat="1" applyFont="1" applyFill="1" applyBorder="1" applyAlignment="1">
      <alignment horizontal="right" vertical="center" wrapText="1"/>
    </xf>
    <xf numFmtId="165" fontId="12" fillId="8" borderId="6" xfId="0" applyNumberFormat="1" applyFont="1" applyFill="1" applyBorder="1" applyAlignment="1">
      <alignment vertical="center"/>
    </xf>
    <xf numFmtId="166" fontId="12" fillId="8" borderId="6" xfId="0" applyNumberFormat="1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/>
    </xf>
    <xf numFmtId="166" fontId="34" fillId="2" borderId="26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top" wrapText="1"/>
    </xf>
    <xf numFmtId="49" fontId="14" fillId="8" borderId="7" xfId="0" applyNumberFormat="1" applyFont="1" applyFill="1" applyBorder="1" applyAlignment="1">
      <alignment horizontal="center" vertical="center"/>
    </xf>
    <xf numFmtId="49" fontId="14" fillId="8" borderId="8" xfId="0" applyNumberFormat="1" applyFont="1" applyFill="1" applyBorder="1" applyAlignment="1">
      <alignment horizontal="center"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 wrapText="1"/>
    </xf>
    <xf numFmtId="49" fontId="7" fillId="8" borderId="0" xfId="0" applyNumberFormat="1" applyFont="1" applyFill="1" applyBorder="1" applyAlignment="1">
      <alignment horizontal="center" vertical="center"/>
    </xf>
    <xf numFmtId="164" fontId="7" fillId="8" borderId="16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right" vertical="center"/>
    </xf>
    <xf numFmtId="165" fontId="7" fillId="8" borderId="1" xfId="0" applyNumberFormat="1" applyFont="1" applyFill="1" applyBorder="1" applyAlignment="1">
      <alignment vertical="center"/>
    </xf>
    <xf numFmtId="166" fontId="7" fillId="8" borderId="1" xfId="0" applyNumberFormat="1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left" vertical="center" wrapText="1"/>
    </xf>
    <xf numFmtId="49" fontId="7" fillId="8" borderId="7" xfId="0" applyNumberFormat="1" applyFont="1" applyFill="1" applyBorder="1" applyAlignment="1">
      <alignment horizontal="center" vertical="center"/>
    </xf>
    <xf numFmtId="49" fontId="7" fillId="8" borderId="8" xfId="0" applyNumberFormat="1" applyFont="1" applyFill="1" applyBorder="1" applyAlignment="1">
      <alignment horizontal="center" vertical="center"/>
    </xf>
    <xf numFmtId="49" fontId="7" fillId="8" borderId="9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25" fillId="8" borderId="1" xfId="0" applyNumberFormat="1" applyFont="1" applyFill="1" applyBorder="1" applyAlignment="1">
      <alignment horizontal="center" vertical="center" wrapText="1"/>
    </xf>
    <xf numFmtId="49" fontId="5" fillId="8" borderId="0" xfId="0" applyNumberFormat="1" applyFont="1" applyFill="1" applyBorder="1" applyAlignment="1">
      <alignment horizontal="center" vertical="center"/>
    </xf>
    <xf numFmtId="164" fontId="25" fillId="8" borderId="16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/>
    </xf>
    <xf numFmtId="49" fontId="30" fillId="8" borderId="1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164" fontId="27" fillId="8" borderId="1" xfId="0" applyNumberFormat="1" applyFont="1" applyFill="1" applyBorder="1" applyAlignment="1">
      <alignment horizontal="center" vertical="center" wrapText="1"/>
    </xf>
    <xf numFmtId="0" fontId="28" fillId="8" borderId="6" xfId="0" applyFont="1" applyFill="1" applyBorder="1" applyAlignment="1">
      <alignment horizontal="left" vertical="center" wrapText="1"/>
    </xf>
    <xf numFmtId="0" fontId="13" fillId="8" borderId="11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29" fillId="8" borderId="12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164" fontId="13" fillId="8" borderId="6" xfId="0" applyNumberFormat="1" applyFont="1" applyFill="1" applyBorder="1" applyAlignment="1">
      <alignment horizontal="center" vertical="center"/>
    </xf>
    <xf numFmtId="49" fontId="13" fillId="8" borderId="0" xfId="0" applyNumberFormat="1" applyFont="1" applyFill="1" applyBorder="1" applyAlignment="1">
      <alignment horizontal="center" vertical="center"/>
    </xf>
    <xf numFmtId="164" fontId="13" fillId="8" borderId="19" xfId="0" applyNumberFormat="1" applyFont="1" applyFill="1" applyBorder="1" applyAlignment="1">
      <alignment horizontal="center" vertical="center"/>
    </xf>
    <xf numFmtId="164" fontId="13" fillId="8" borderId="18" xfId="0" applyNumberFormat="1" applyFont="1" applyFill="1" applyBorder="1" applyAlignment="1">
      <alignment horizontal="right" vertical="center"/>
    </xf>
    <xf numFmtId="165" fontId="1" fillId="8" borderId="5" xfId="0" applyNumberFormat="1" applyFont="1" applyFill="1" applyBorder="1" applyAlignment="1">
      <alignment vertical="center"/>
    </xf>
    <xf numFmtId="166" fontId="1" fillId="8" borderId="0" xfId="0" applyNumberFormat="1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27" fillId="8" borderId="1" xfId="0" applyNumberFormat="1" applyFont="1" applyFill="1" applyBorder="1" applyAlignment="1">
      <alignment horizontal="center" vertical="center" wrapText="1"/>
    </xf>
    <xf numFmtId="2" fontId="27" fillId="8" borderId="16" xfId="0" applyNumberFormat="1" applyFont="1" applyFill="1" applyBorder="1" applyAlignment="1">
      <alignment horizontal="center" vertical="center" wrapText="1"/>
    </xf>
    <xf numFmtId="49" fontId="7" fillId="8" borderId="23" xfId="0" applyNumberFormat="1" applyFont="1" applyFill="1" applyBorder="1" applyAlignment="1">
      <alignment horizontal="center" vertical="center"/>
    </xf>
    <xf numFmtId="49" fontId="30" fillId="8" borderId="23" xfId="0" applyNumberFormat="1" applyFont="1" applyFill="1" applyBorder="1" applyAlignment="1">
      <alignment horizontal="center" vertical="center"/>
    </xf>
    <xf numFmtId="164" fontId="5" fillId="8" borderId="6" xfId="0" applyNumberFormat="1" applyFont="1" applyFill="1" applyBorder="1" applyAlignment="1">
      <alignment horizontal="center" vertical="center"/>
    </xf>
    <xf numFmtId="164" fontId="25" fillId="8" borderId="6" xfId="0" applyNumberFormat="1" applyFont="1" applyFill="1" applyBorder="1" applyAlignment="1">
      <alignment horizontal="center" vertical="center" wrapText="1"/>
    </xf>
    <xf numFmtId="164" fontId="25" fillId="8" borderId="19" xfId="0" applyNumberFormat="1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textRotation="90" wrapText="1"/>
    </xf>
    <xf numFmtId="49" fontId="6" fillId="2" borderId="36" xfId="0" applyNumberFormat="1" applyFont="1" applyFill="1" applyBorder="1" applyAlignment="1">
      <alignment horizontal="center" vertical="center" textRotation="90" wrapText="1"/>
    </xf>
    <xf numFmtId="49" fontId="6" fillId="2" borderId="34" xfId="0" applyNumberFormat="1" applyFont="1" applyFill="1" applyBorder="1" applyAlignment="1">
      <alignment horizontal="center" vertical="center" textRotation="90" wrapText="1"/>
    </xf>
    <xf numFmtId="49" fontId="6" fillId="2" borderId="37" xfId="0" applyNumberFormat="1" applyFont="1" applyFill="1" applyBorder="1" applyAlignment="1">
      <alignment horizontal="center" vertical="center" textRotation="90" wrapText="1"/>
    </xf>
    <xf numFmtId="49" fontId="6" fillId="2" borderId="34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 textRotation="90" wrapText="1"/>
    </xf>
    <xf numFmtId="49" fontId="6" fillId="2" borderId="38" xfId="0" applyNumberFormat="1" applyFont="1" applyFill="1" applyBorder="1" applyAlignment="1">
      <alignment horizontal="center" vertical="center" textRotation="90" wrapText="1"/>
    </xf>
    <xf numFmtId="49" fontId="6" fillId="2" borderId="5" xfId="0" applyNumberFormat="1" applyFont="1" applyFill="1" applyBorder="1" applyAlignment="1">
      <alignment horizontal="center" vertical="center" textRotation="90" wrapText="1"/>
    </xf>
    <xf numFmtId="49" fontId="6" fillId="2" borderId="6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32"/>
  <sheetViews>
    <sheetView tabSelected="1" view="pageLayout" topLeftCell="B1" zoomScale="85" zoomScaleNormal="100" zoomScalePageLayoutView="85" workbookViewId="0">
      <selection activeCell="O381" sqref="O381"/>
    </sheetView>
  </sheetViews>
  <sheetFormatPr defaultColWidth="39.140625" defaultRowHeight="12.75"/>
  <cols>
    <col min="1" max="1" width="2" style="1" hidden="1" customWidth="1"/>
    <col min="2" max="2" width="41.85546875" style="2" customWidth="1"/>
    <col min="3" max="3" width="5" style="1" hidden="1" customWidth="1"/>
    <col min="4" max="4" width="3.85546875" style="1" hidden="1" customWidth="1"/>
    <col min="5" max="5" width="9.85546875" style="3" hidden="1" customWidth="1"/>
    <col min="6" max="6" width="6.140625" style="1" hidden="1" customWidth="1"/>
    <col min="7" max="7" width="4.85546875" style="1" hidden="1" customWidth="1"/>
    <col min="8" max="8" width="22.42578125" style="1" hidden="1" customWidth="1"/>
    <col min="9" max="9" width="14" style="1" hidden="1" customWidth="1"/>
    <col min="10" max="10" width="21.42578125" style="1" hidden="1" customWidth="1"/>
    <col min="11" max="11" width="22.42578125" style="1" hidden="1" customWidth="1"/>
    <col min="12" max="12" width="5.5703125" style="4" hidden="1" customWidth="1"/>
    <col min="13" max="13" width="14" style="1" hidden="1" customWidth="1"/>
    <col min="14" max="14" width="21.42578125" style="1" hidden="1" customWidth="1"/>
    <col min="15" max="15" width="21.42578125" style="5" customWidth="1"/>
    <col min="16" max="16" width="17" style="1" customWidth="1"/>
    <col min="17" max="17" width="17" style="9" customWidth="1"/>
    <col min="18" max="18" width="11.5703125" style="1" customWidth="1"/>
    <col min="19" max="19" width="22.5703125" style="1" customWidth="1"/>
    <col min="20" max="220" width="9.140625" style="1" customWidth="1"/>
    <col min="221" max="221" width="2" style="1" customWidth="1"/>
    <col min="222" max="222" width="39.140625" style="1"/>
    <col min="223" max="223" width="2" style="1" customWidth="1"/>
    <col min="224" max="224" width="39.140625" style="1" customWidth="1"/>
    <col min="225" max="225" width="5" style="1" customWidth="1"/>
    <col min="226" max="226" width="2.85546875" style="1" customWidth="1"/>
    <col min="227" max="227" width="9.85546875" style="1" customWidth="1"/>
    <col min="228" max="228" width="4.28515625" style="1" customWidth="1"/>
    <col min="229" max="229" width="4.42578125" style="1" customWidth="1"/>
    <col min="230" max="238" width="0" style="1" hidden="1" customWidth="1"/>
    <col min="239" max="239" width="20.42578125" style="1" customWidth="1"/>
    <col min="240" max="240" width="21.7109375" style="1" customWidth="1"/>
    <col min="241" max="241" width="20.42578125" style="1" customWidth="1"/>
    <col min="242" max="476" width="9.140625" style="1" customWidth="1"/>
    <col min="477" max="477" width="2" style="1" customWidth="1"/>
    <col min="478" max="478" width="39.140625" style="1"/>
    <col min="479" max="479" width="2" style="1" customWidth="1"/>
    <col min="480" max="480" width="39.140625" style="1" customWidth="1"/>
    <col min="481" max="481" width="5" style="1" customWidth="1"/>
    <col min="482" max="482" width="2.85546875" style="1" customWidth="1"/>
    <col min="483" max="483" width="9.85546875" style="1" customWidth="1"/>
    <col min="484" max="484" width="4.28515625" style="1" customWidth="1"/>
    <col min="485" max="485" width="4.42578125" style="1" customWidth="1"/>
    <col min="486" max="494" width="0" style="1" hidden="1" customWidth="1"/>
    <col min="495" max="495" width="20.42578125" style="1" customWidth="1"/>
    <col min="496" max="496" width="21.7109375" style="1" customWidth="1"/>
    <col min="497" max="497" width="20.42578125" style="1" customWidth="1"/>
    <col min="498" max="732" width="9.140625" style="1" customWidth="1"/>
    <col min="733" max="733" width="2" style="1" customWidth="1"/>
    <col min="734" max="734" width="39.140625" style="1"/>
    <col min="735" max="735" width="2" style="1" customWidth="1"/>
    <col min="736" max="736" width="39.140625" style="1" customWidth="1"/>
    <col min="737" max="737" width="5" style="1" customWidth="1"/>
    <col min="738" max="738" width="2.85546875" style="1" customWidth="1"/>
    <col min="739" max="739" width="9.85546875" style="1" customWidth="1"/>
    <col min="740" max="740" width="4.28515625" style="1" customWidth="1"/>
    <col min="741" max="741" width="4.42578125" style="1" customWidth="1"/>
    <col min="742" max="750" width="0" style="1" hidden="1" customWidth="1"/>
    <col min="751" max="751" width="20.42578125" style="1" customWidth="1"/>
    <col min="752" max="752" width="21.7109375" style="1" customWidth="1"/>
    <col min="753" max="753" width="20.42578125" style="1" customWidth="1"/>
    <col min="754" max="988" width="9.140625" style="1" customWidth="1"/>
    <col min="989" max="989" width="2" style="1" customWidth="1"/>
    <col min="990" max="990" width="39.140625" style="1"/>
    <col min="991" max="991" width="2" style="1" customWidth="1"/>
    <col min="992" max="992" width="39.140625" style="1" customWidth="1"/>
    <col min="993" max="993" width="5" style="1" customWidth="1"/>
    <col min="994" max="994" width="2.85546875" style="1" customWidth="1"/>
    <col min="995" max="995" width="9.85546875" style="1" customWidth="1"/>
    <col min="996" max="996" width="4.28515625" style="1" customWidth="1"/>
    <col min="997" max="997" width="4.42578125" style="1" customWidth="1"/>
    <col min="998" max="1006" width="0" style="1" hidden="1" customWidth="1"/>
    <col min="1007" max="1007" width="20.42578125" style="1" customWidth="1"/>
    <col min="1008" max="1008" width="21.7109375" style="1" customWidth="1"/>
    <col min="1009" max="1009" width="20.42578125" style="1" customWidth="1"/>
    <col min="1010" max="1244" width="9.140625" style="1" customWidth="1"/>
    <col min="1245" max="1245" width="2" style="1" customWidth="1"/>
    <col min="1246" max="1246" width="39.140625" style="1"/>
    <col min="1247" max="1247" width="2" style="1" customWidth="1"/>
    <col min="1248" max="1248" width="39.140625" style="1" customWidth="1"/>
    <col min="1249" max="1249" width="5" style="1" customWidth="1"/>
    <col min="1250" max="1250" width="2.85546875" style="1" customWidth="1"/>
    <col min="1251" max="1251" width="9.85546875" style="1" customWidth="1"/>
    <col min="1252" max="1252" width="4.28515625" style="1" customWidth="1"/>
    <col min="1253" max="1253" width="4.42578125" style="1" customWidth="1"/>
    <col min="1254" max="1262" width="0" style="1" hidden="1" customWidth="1"/>
    <col min="1263" max="1263" width="20.42578125" style="1" customWidth="1"/>
    <col min="1264" max="1264" width="21.7109375" style="1" customWidth="1"/>
    <col min="1265" max="1265" width="20.42578125" style="1" customWidth="1"/>
    <col min="1266" max="1500" width="9.140625" style="1" customWidth="1"/>
    <col min="1501" max="1501" width="2" style="1" customWidth="1"/>
    <col min="1502" max="1502" width="39.140625" style="1"/>
    <col min="1503" max="1503" width="2" style="1" customWidth="1"/>
    <col min="1504" max="1504" width="39.140625" style="1" customWidth="1"/>
    <col min="1505" max="1505" width="5" style="1" customWidth="1"/>
    <col min="1506" max="1506" width="2.85546875" style="1" customWidth="1"/>
    <col min="1507" max="1507" width="9.85546875" style="1" customWidth="1"/>
    <col min="1508" max="1508" width="4.28515625" style="1" customWidth="1"/>
    <col min="1509" max="1509" width="4.42578125" style="1" customWidth="1"/>
    <col min="1510" max="1518" width="0" style="1" hidden="1" customWidth="1"/>
    <col min="1519" max="1519" width="20.42578125" style="1" customWidth="1"/>
    <col min="1520" max="1520" width="21.7109375" style="1" customWidth="1"/>
    <col min="1521" max="1521" width="20.42578125" style="1" customWidth="1"/>
    <col min="1522" max="1756" width="9.140625" style="1" customWidth="1"/>
    <col min="1757" max="1757" width="2" style="1" customWidth="1"/>
    <col min="1758" max="1758" width="39.140625" style="1"/>
    <col min="1759" max="1759" width="2" style="1" customWidth="1"/>
    <col min="1760" max="1760" width="39.140625" style="1" customWidth="1"/>
    <col min="1761" max="1761" width="5" style="1" customWidth="1"/>
    <col min="1762" max="1762" width="2.85546875" style="1" customWidth="1"/>
    <col min="1763" max="1763" width="9.85546875" style="1" customWidth="1"/>
    <col min="1764" max="1764" width="4.28515625" style="1" customWidth="1"/>
    <col min="1765" max="1765" width="4.42578125" style="1" customWidth="1"/>
    <col min="1766" max="1774" width="0" style="1" hidden="1" customWidth="1"/>
    <col min="1775" max="1775" width="20.42578125" style="1" customWidth="1"/>
    <col min="1776" max="1776" width="21.7109375" style="1" customWidth="1"/>
    <col min="1777" max="1777" width="20.42578125" style="1" customWidth="1"/>
    <col min="1778" max="2012" width="9.140625" style="1" customWidth="1"/>
    <col min="2013" max="2013" width="2" style="1" customWidth="1"/>
    <col min="2014" max="2014" width="39.140625" style="1"/>
    <col min="2015" max="2015" width="2" style="1" customWidth="1"/>
    <col min="2016" max="2016" width="39.140625" style="1" customWidth="1"/>
    <col min="2017" max="2017" width="5" style="1" customWidth="1"/>
    <col min="2018" max="2018" width="2.85546875" style="1" customWidth="1"/>
    <col min="2019" max="2019" width="9.85546875" style="1" customWidth="1"/>
    <col min="2020" max="2020" width="4.28515625" style="1" customWidth="1"/>
    <col min="2021" max="2021" width="4.42578125" style="1" customWidth="1"/>
    <col min="2022" max="2030" width="0" style="1" hidden="1" customWidth="1"/>
    <col min="2031" max="2031" width="20.42578125" style="1" customWidth="1"/>
    <col min="2032" max="2032" width="21.7109375" style="1" customWidth="1"/>
    <col min="2033" max="2033" width="20.42578125" style="1" customWidth="1"/>
    <col min="2034" max="2268" width="9.140625" style="1" customWidth="1"/>
    <col min="2269" max="2269" width="2" style="1" customWidth="1"/>
    <col min="2270" max="2270" width="39.140625" style="1"/>
    <col min="2271" max="2271" width="2" style="1" customWidth="1"/>
    <col min="2272" max="2272" width="39.140625" style="1" customWidth="1"/>
    <col min="2273" max="2273" width="5" style="1" customWidth="1"/>
    <col min="2274" max="2274" width="2.85546875" style="1" customWidth="1"/>
    <col min="2275" max="2275" width="9.85546875" style="1" customWidth="1"/>
    <col min="2276" max="2276" width="4.28515625" style="1" customWidth="1"/>
    <col min="2277" max="2277" width="4.42578125" style="1" customWidth="1"/>
    <col min="2278" max="2286" width="0" style="1" hidden="1" customWidth="1"/>
    <col min="2287" max="2287" width="20.42578125" style="1" customWidth="1"/>
    <col min="2288" max="2288" width="21.7109375" style="1" customWidth="1"/>
    <col min="2289" max="2289" width="20.42578125" style="1" customWidth="1"/>
    <col min="2290" max="2524" width="9.140625" style="1" customWidth="1"/>
    <col min="2525" max="2525" width="2" style="1" customWidth="1"/>
    <col min="2526" max="2526" width="39.140625" style="1"/>
    <col min="2527" max="2527" width="2" style="1" customWidth="1"/>
    <col min="2528" max="2528" width="39.140625" style="1" customWidth="1"/>
    <col min="2529" max="2529" width="5" style="1" customWidth="1"/>
    <col min="2530" max="2530" width="2.85546875" style="1" customWidth="1"/>
    <col min="2531" max="2531" width="9.85546875" style="1" customWidth="1"/>
    <col min="2532" max="2532" width="4.28515625" style="1" customWidth="1"/>
    <col min="2533" max="2533" width="4.42578125" style="1" customWidth="1"/>
    <col min="2534" max="2542" width="0" style="1" hidden="1" customWidth="1"/>
    <col min="2543" max="2543" width="20.42578125" style="1" customWidth="1"/>
    <col min="2544" max="2544" width="21.7109375" style="1" customWidth="1"/>
    <col min="2545" max="2545" width="20.42578125" style="1" customWidth="1"/>
    <col min="2546" max="2780" width="9.140625" style="1" customWidth="1"/>
    <col min="2781" max="2781" width="2" style="1" customWidth="1"/>
    <col min="2782" max="2782" width="39.140625" style="1"/>
    <col min="2783" max="2783" width="2" style="1" customWidth="1"/>
    <col min="2784" max="2784" width="39.140625" style="1" customWidth="1"/>
    <col min="2785" max="2785" width="5" style="1" customWidth="1"/>
    <col min="2786" max="2786" width="2.85546875" style="1" customWidth="1"/>
    <col min="2787" max="2787" width="9.85546875" style="1" customWidth="1"/>
    <col min="2788" max="2788" width="4.28515625" style="1" customWidth="1"/>
    <col min="2789" max="2789" width="4.42578125" style="1" customWidth="1"/>
    <col min="2790" max="2798" width="0" style="1" hidden="1" customWidth="1"/>
    <col min="2799" max="2799" width="20.42578125" style="1" customWidth="1"/>
    <col min="2800" max="2800" width="21.7109375" style="1" customWidth="1"/>
    <col min="2801" max="2801" width="20.42578125" style="1" customWidth="1"/>
    <col min="2802" max="3036" width="9.140625" style="1" customWidth="1"/>
    <col min="3037" max="3037" width="2" style="1" customWidth="1"/>
    <col min="3038" max="3038" width="39.140625" style="1"/>
    <col min="3039" max="3039" width="2" style="1" customWidth="1"/>
    <col min="3040" max="3040" width="39.140625" style="1" customWidth="1"/>
    <col min="3041" max="3041" width="5" style="1" customWidth="1"/>
    <col min="3042" max="3042" width="2.85546875" style="1" customWidth="1"/>
    <col min="3043" max="3043" width="9.85546875" style="1" customWidth="1"/>
    <col min="3044" max="3044" width="4.28515625" style="1" customWidth="1"/>
    <col min="3045" max="3045" width="4.42578125" style="1" customWidth="1"/>
    <col min="3046" max="3054" width="0" style="1" hidden="1" customWidth="1"/>
    <col min="3055" max="3055" width="20.42578125" style="1" customWidth="1"/>
    <col min="3056" max="3056" width="21.7109375" style="1" customWidth="1"/>
    <col min="3057" max="3057" width="20.42578125" style="1" customWidth="1"/>
    <col min="3058" max="3292" width="9.140625" style="1" customWidth="1"/>
    <col min="3293" max="3293" width="2" style="1" customWidth="1"/>
    <col min="3294" max="3294" width="39.140625" style="1"/>
    <col min="3295" max="3295" width="2" style="1" customWidth="1"/>
    <col min="3296" max="3296" width="39.140625" style="1" customWidth="1"/>
    <col min="3297" max="3297" width="5" style="1" customWidth="1"/>
    <col min="3298" max="3298" width="2.85546875" style="1" customWidth="1"/>
    <col min="3299" max="3299" width="9.85546875" style="1" customWidth="1"/>
    <col min="3300" max="3300" width="4.28515625" style="1" customWidth="1"/>
    <col min="3301" max="3301" width="4.42578125" style="1" customWidth="1"/>
    <col min="3302" max="3310" width="0" style="1" hidden="1" customWidth="1"/>
    <col min="3311" max="3311" width="20.42578125" style="1" customWidth="1"/>
    <col min="3312" max="3312" width="21.7109375" style="1" customWidth="1"/>
    <col min="3313" max="3313" width="20.42578125" style="1" customWidth="1"/>
    <col min="3314" max="3548" width="9.140625" style="1" customWidth="1"/>
    <col min="3549" max="3549" width="2" style="1" customWidth="1"/>
    <col min="3550" max="3550" width="39.140625" style="1"/>
    <col min="3551" max="3551" width="2" style="1" customWidth="1"/>
    <col min="3552" max="3552" width="39.140625" style="1" customWidth="1"/>
    <col min="3553" max="3553" width="5" style="1" customWidth="1"/>
    <col min="3554" max="3554" width="2.85546875" style="1" customWidth="1"/>
    <col min="3555" max="3555" width="9.85546875" style="1" customWidth="1"/>
    <col min="3556" max="3556" width="4.28515625" style="1" customWidth="1"/>
    <col min="3557" max="3557" width="4.42578125" style="1" customWidth="1"/>
    <col min="3558" max="3566" width="0" style="1" hidden="1" customWidth="1"/>
    <col min="3567" max="3567" width="20.42578125" style="1" customWidth="1"/>
    <col min="3568" max="3568" width="21.7109375" style="1" customWidth="1"/>
    <col min="3569" max="3569" width="20.42578125" style="1" customWidth="1"/>
    <col min="3570" max="3804" width="9.140625" style="1" customWidth="1"/>
    <col min="3805" max="3805" width="2" style="1" customWidth="1"/>
    <col min="3806" max="3806" width="39.140625" style="1"/>
    <col min="3807" max="3807" width="2" style="1" customWidth="1"/>
    <col min="3808" max="3808" width="39.140625" style="1" customWidth="1"/>
    <col min="3809" max="3809" width="5" style="1" customWidth="1"/>
    <col min="3810" max="3810" width="2.85546875" style="1" customWidth="1"/>
    <col min="3811" max="3811" width="9.85546875" style="1" customWidth="1"/>
    <col min="3812" max="3812" width="4.28515625" style="1" customWidth="1"/>
    <col min="3813" max="3813" width="4.42578125" style="1" customWidth="1"/>
    <col min="3814" max="3822" width="0" style="1" hidden="1" customWidth="1"/>
    <col min="3823" max="3823" width="20.42578125" style="1" customWidth="1"/>
    <col min="3824" max="3824" width="21.7109375" style="1" customWidth="1"/>
    <col min="3825" max="3825" width="20.42578125" style="1" customWidth="1"/>
    <col min="3826" max="4060" width="9.140625" style="1" customWidth="1"/>
    <col min="4061" max="4061" width="2" style="1" customWidth="1"/>
    <col min="4062" max="4062" width="39.140625" style="1"/>
    <col min="4063" max="4063" width="2" style="1" customWidth="1"/>
    <col min="4064" max="4064" width="39.140625" style="1" customWidth="1"/>
    <col min="4065" max="4065" width="5" style="1" customWidth="1"/>
    <col min="4066" max="4066" width="2.85546875" style="1" customWidth="1"/>
    <col min="4067" max="4067" width="9.85546875" style="1" customWidth="1"/>
    <col min="4068" max="4068" width="4.28515625" style="1" customWidth="1"/>
    <col min="4069" max="4069" width="4.42578125" style="1" customWidth="1"/>
    <col min="4070" max="4078" width="0" style="1" hidden="1" customWidth="1"/>
    <col min="4079" max="4079" width="20.42578125" style="1" customWidth="1"/>
    <col min="4080" max="4080" width="21.7109375" style="1" customWidth="1"/>
    <col min="4081" max="4081" width="20.42578125" style="1" customWidth="1"/>
    <col min="4082" max="4316" width="9.140625" style="1" customWidth="1"/>
    <col min="4317" max="4317" width="2" style="1" customWidth="1"/>
    <col min="4318" max="4318" width="39.140625" style="1"/>
    <col min="4319" max="4319" width="2" style="1" customWidth="1"/>
    <col min="4320" max="4320" width="39.140625" style="1" customWidth="1"/>
    <col min="4321" max="4321" width="5" style="1" customWidth="1"/>
    <col min="4322" max="4322" width="2.85546875" style="1" customWidth="1"/>
    <col min="4323" max="4323" width="9.85546875" style="1" customWidth="1"/>
    <col min="4324" max="4324" width="4.28515625" style="1" customWidth="1"/>
    <col min="4325" max="4325" width="4.42578125" style="1" customWidth="1"/>
    <col min="4326" max="4334" width="0" style="1" hidden="1" customWidth="1"/>
    <col min="4335" max="4335" width="20.42578125" style="1" customWidth="1"/>
    <col min="4336" max="4336" width="21.7109375" style="1" customWidth="1"/>
    <col min="4337" max="4337" width="20.42578125" style="1" customWidth="1"/>
    <col min="4338" max="4572" width="9.140625" style="1" customWidth="1"/>
    <col min="4573" max="4573" width="2" style="1" customWidth="1"/>
    <col min="4574" max="4574" width="39.140625" style="1"/>
    <col min="4575" max="4575" width="2" style="1" customWidth="1"/>
    <col min="4576" max="4576" width="39.140625" style="1" customWidth="1"/>
    <col min="4577" max="4577" width="5" style="1" customWidth="1"/>
    <col min="4578" max="4578" width="2.85546875" style="1" customWidth="1"/>
    <col min="4579" max="4579" width="9.85546875" style="1" customWidth="1"/>
    <col min="4580" max="4580" width="4.28515625" style="1" customWidth="1"/>
    <col min="4581" max="4581" width="4.42578125" style="1" customWidth="1"/>
    <col min="4582" max="4590" width="0" style="1" hidden="1" customWidth="1"/>
    <col min="4591" max="4591" width="20.42578125" style="1" customWidth="1"/>
    <col min="4592" max="4592" width="21.7109375" style="1" customWidth="1"/>
    <col min="4593" max="4593" width="20.42578125" style="1" customWidth="1"/>
    <col min="4594" max="4828" width="9.140625" style="1" customWidth="1"/>
    <col min="4829" max="4829" width="2" style="1" customWidth="1"/>
    <col min="4830" max="4830" width="39.140625" style="1"/>
    <col min="4831" max="4831" width="2" style="1" customWidth="1"/>
    <col min="4832" max="4832" width="39.140625" style="1" customWidth="1"/>
    <col min="4833" max="4833" width="5" style="1" customWidth="1"/>
    <col min="4834" max="4834" width="2.85546875" style="1" customWidth="1"/>
    <col min="4835" max="4835" width="9.85546875" style="1" customWidth="1"/>
    <col min="4836" max="4836" width="4.28515625" style="1" customWidth="1"/>
    <col min="4837" max="4837" width="4.42578125" style="1" customWidth="1"/>
    <col min="4838" max="4846" width="0" style="1" hidden="1" customWidth="1"/>
    <col min="4847" max="4847" width="20.42578125" style="1" customWidth="1"/>
    <col min="4848" max="4848" width="21.7109375" style="1" customWidth="1"/>
    <col min="4849" max="4849" width="20.42578125" style="1" customWidth="1"/>
    <col min="4850" max="5084" width="9.140625" style="1" customWidth="1"/>
    <col min="5085" max="5085" width="2" style="1" customWidth="1"/>
    <col min="5086" max="5086" width="39.140625" style="1"/>
    <col min="5087" max="5087" width="2" style="1" customWidth="1"/>
    <col min="5088" max="5088" width="39.140625" style="1" customWidth="1"/>
    <col min="5089" max="5089" width="5" style="1" customWidth="1"/>
    <col min="5090" max="5090" width="2.85546875" style="1" customWidth="1"/>
    <col min="5091" max="5091" width="9.85546875" style="1" customWidth="1"/>
    <col min="5092" max="5092" width="4.28515625" style="1" customWidth="1"/>
    <col min="5093" max="5093" width="4.42578125" style="1" customWidth="1"/>
    <col min="5094" max="5102" width="0" style="1" hidden="1" customWidth="1"/>
    <col min="5103" max="5103" width="20.42578125" style="1" customWidth="1"/>
    <col min="5104" max="5104" width="21.7109375" style="1" customWidth="1"/>
    <col min="5105" max="5105" width="20.42578125" style="1" customWidth="1"/>
    <col min="5106" max="5340" width="9.140625" style="1" customWidth="1"/>
    <col min="5341" max="5341" width="2" style="1" customWidth="1"/>
    <col min="5342" max="5342" width="39.140625" style="1"/>
    <col min="5343" max="5343" width="2" style="1" customWidth="1"/>
    <col min="5344" max="5344" width="39.140625" style="1" customWidth="1"/>
    <col min="5345" max="5345" width="5" style="1" customWidth="1"/>
    <col min="5346" max="5346" width="2.85546875" style="1" customWidth="1"/>
    <col min="5347" max="5347" width="9.85546875" style="1" customWidth="1"/>
    <col min="5348" max="5348" width="4.28515625" style="1" customWidth="1"/>
    <col min="5349" max="5349" width="4.42578125" style="1" customWidth="1"/>
    <col min="5350" max="5358" width="0" style="1" hidden="1" customWidth="1"/>
    <col min="5359" max="5359" width="20.42578125" style="1" customWidth="1"/>
    <col min="5360" max="5360" width="21.7109375" style="1" customWidth="1"/>
    <col min="5361" max="5361" width="20.42578125" style="1" customWidth="1"/>
    <col min="5362" max="5596" width="9.140625" style="1" customWidth="1"/>
    <col min="5597" max="5597" width="2" style="1" customWidth="1"/>
    <col min="5598" max="5598" width="39.140625" style="1"/>
    <col min="5599" max="5599" width="2" style="1" customWidth="1"/>
    <col min="5600" max="5600" width="39.140625" style="1" customWidth="1"/>
    <col min="5601" max="5601" width="5" style="1" customWidth="1"/>
    <col min="5602" max="5602" width="2.85546875" style="1" customWidth="1"/>
    <col min="5603" max="5603" width="9.85546875" style="1" customWidth="1"/>
    <col min="5604" max="5604" width="4.28515625" style="1" customWidth="1"/>
    <col min="5605" max="5605" width="4.42578125" style="1" customWidth="1"/>
    <col min="5606" max="5614" width="0" style="1" hidden="1" customWidth="1"/>
    <col min="5615" max="5615" width="20.42578125" style="1" customWidth="1"/>
    <col min="5616" max="5616" width="21.7109375" style="1" customWidth="1"/>
    <col min="5617" max="5617" width="20.42578125" style="1" customWidth="1"/>
    <col min="5618" max="5852" width="9.140625" style="1" customWidth="1"/>
    <col min="5853" max="5853" width="2" style="1" customWidth="1"/>
    <col min="5854" max="5854" width="39.140625" style="1"/>
    <col min="5855" max="5855" width="2" style="1" customWidth="1"/>
    <col min="5856" max="5856" width="39.140625" style="1" customWidth="1"/>
    <col min="5857" max="5857" width="5" style="1" customWidth="1"/>
    <col min="5858" max="5858" width="2.85546875" style="1" customWidth="1"/>
    <col min="5859" max="5859" width="9.85546875" style="1" customWidth="1"/>
    <col min="5860" max="5860" width="4.28515625" style="1" customWidth="1"/>
    <col min="5861" max="5861" width="4.42578125" style="1" customWidth="1"/>
    <col min="5862" max="5870" width="0" style="1" hidden="1" customWidth="1"/>
    <col min="5871" max="5871" width="20.42578125" style="1" customWidth="1"/>
    <col min="5872" max="5872" width="21.7109375" style="1" customWidth="1"/>
    <col min="5873" max="5873" width="20.42578125" style="1" customWidth="1"/>
    <col min="5874" max="6108" width="9.140625" style="1" customWidth="1"/>
    <col min="6109" max="6109" width="2" style="1" customWidth="1"/>
    <col min="6110" max="6110" width="39.140625" style="1"/>
    <col min="6111" max="6111" width="2" style="1" customWidth="1"/>
    <col min="6112" max="6112" width="39.140625" style="1" customWidth="1"/>
    <col min="6113" max="6113" width="5" style="1" customWidth="1"/>
    <col min="6114" max="6114" width="2.85546875" style="1" customWidth="1"/>
    <col min="6115" max="6115" width="9.85546875" style="1" customWidth="1"/>
    <col min="6116" max="6116" width="4.28515625" style="1" customWidth="1"/>
    <col min="6117" max="6117" width="4.42578125" style="1" customWidth="1"/>
    <col min="6118" max="6126" width="0" style="1" hidden="1" customWidth="1"/>
    <col min="6127" max="6127" width="20.42578125" style="1" customWidth="1"/>
    <col min="6128" max="6128" width="21.7109375" style="1" customWidth="1"/>
    <col min="6129" max="6129" width="20.42578125" style="1" customWidth="1"/>
    <col min="6130" max="6364" width="9.140625" style="1" customWidth="1"/>
    <col min="6365" max="6365" width="2" style="1" customWidth="1"/>
    <col min="6366" max="6366" width="39.140625" style="1"/>
    <col min="6367" max="6367" width="2" style="1" customWidth="1"/>
    <col min="6368" max="6368" width="39.140625" style="1" customWidth="1"/>
    <col min="6369" max="6369" width="5" style="1" customWidth="1"/>
    <col min="6370" max="6370" width="2.85546875" style="1" customWidth="1"/>
    <col min="6371" max="6371" width="9.85546875" style="1" customWidth="1"/>
    <col min="6372" max="6372" width="4.28515625" style="1" customWidth="1"/>
    <col min="6373" max="6373" width="4.42578125" style="1" customWidth="1"/>
    <col min="6374" max="6382" width="0" style="1" hidden="1" customWidth="1"/>
    <col min="6383" max="6383" width="20.42578125" style="1" customWidth="1"/>
    <col min="6384" max="6384" width="21.7109375" style="1" customWidth="1"/>
    <col min="6385" max="6385" width="20.42578125" style="1" customWidth="1"/>
    <col min="6386" max="6620" width="9.140625" style="1" customWidth="1"/>
    <col min="6621" max="6621" width="2" style="1" customWidth="1"/>
    <col min="6622" max="6622" width="39.140625" style="1"/>
    <col min="6623" max="6623" width="2" style="1" customWidth="1"/>
    <col min="6624" max="6624" width="39.140625" style="1" customWidth="1"/>
    <col min="6625" max="6625" width="5" style="1" customWidth="1"/>
    <col min="6626" max="6626" width="2.85546875" style="1" customWidth="1"/>
    <col min="6627" max="6627" width="9.85546875" style="1" customWidth="1"/>
    <col min="6628" max="6628" width="4.28515625" style="1" customWidth="1"/>
    <col min="6629" max="6629" width="4.42578125" style="1" customWidth="1"/>
    <col min="6630" max="6638" width="0" style="1" hidden="1" customWidth="1"/>
    <col min="6639" max="6639" width="20.42578125" style="1" customWidth="1"/>
    <col min="6640" max="6640" width="21.7109375" style="1" customWidth="1"/>
    <col min="6641" max="6641" width="20.42578125" style="1" customWidth="1"/>
    <col min="6642" max="6876" width="9.140625" style="1" customWidth="1"/>
    <col min="6877" max="6877" width="2" style="1" customWidth="1"/>
    <col min="6878" max="6878" width="39.140625" style="1"/>
    <col min="6879" max="6879" width="2" style="1" customWidth="1"/>
    <col min="6880" max="6880" width="39.140625" style="1" customWidth="1"/>
    <col min="6881" max="6881" width="5" style="1" customWidth="1"/>
    <col min="6882" max="6882" width="2.85546875" style="1" customWidth="1"/>
    <col min="6883" max="6883" width="9.85546875" style="1" customWidth="1"/>
    <col min="6884" max="6884" width="4.28515625" style="1" customWidth="1"/>
    <col min="6885" max="6885" width="4.42578125" style="1" customWidth="1"/>
    <col min="6886" max="6894" width="0" style="1" hidden="1" customWidth="1"/>
    <col min="6895" max="6895" width="20.42578125" style="1" customWidth="1"/>
    <col min="6896" max="6896" width="21.7109375" style="1" customWidth="1"/>
    <col min="6897" max="6897" width="20.42578125" style="1" customWidth="1"/>
    <col min="6898" max="7132" width="9.140625" style="1" customWidth="1"/>
    <col min="7133" max="7133" width="2" style="1" customWidth="1"/>
    <col min="7134" max="7134" width="39.140625" style="1"/>
    <col min="7135" max="7135" width="2" style="1" customWidth="1"/>
    <col min="7136" max="7136" width="39.140625" style="1" customWidth="1"/>
    <col min="7137" max="7137" width="5" style="1" customWidth="1"/>
    <col min="7138" max="7138" width="2.85546875" style="1" customWidth="1"/>
    <col min="7139" max="7139" width="9.85546875" style="1" customWidth="1"/>
    <col min="7140" max="7140" width="4.28515625" style="1" customWidth="1"/>
    <col min="7141" max="7141" width="4.42578125" style="1" customWidth="1"/>
    <col min="7142" max="7150" width="0" style="1" hidden="1" customWidth="1"/>
    <col min="7151" max="7151" width="20.42578125" style="1" customWidth="1"/>
    <col min="7152" max="7152" width="21.7109375" style="1" customWidth="1"/>
    <col min="7153" max="7153" width="20.42578125" style="1" customWidth="1"/>
    <col min="7154" max="7388" width="9.140625" style="1" customWidth="1"/>
    <col min="7389" max="7389" width="2" style="1" customWidth="1"/>
    <col min="7390" max="7390" width="39.140625" style="1"/>
    <col min="7391" max="7391" width="2" style="1" customWidth="1"/>
    <col min="7392" max="7392" width="39.140625" style="1" customWidth="1"/>
    <col min="7393" max="7393" width="5" style="1" customWidth="1"/>
    <col min="7394" max="7394" width="2.85546875" style="1" customWidth="1"/>
    <col min="7395" max="7395" width="9.85546875" style="1" customWidth="1"/>
    <col min="7396" max="7396" width="4.28515625" style="1" customWidth="1"/>
    <col min="7397" max="7397" width="4.42578125" style="1" customWidth="1"/>
    <col min="7398" max="7406" width="0" style="1" hidden="1" customWidth="1"/>
    <col min="7407" max="7407" width="20.42578125" style="1" customWidth="1"/>
    <col min="7408" max="7408" width="21.7109375" style="1" customWidth="1"/>
    <col min="7409" max="7409" width="20.42578125" style="1" customWidth="1"/>
    <col min="7410" max="7644" width="9.140625" style="1" customWidth="1"/>
    <col min="7645" max="7645" width="2" style="1" customWidth="1"/>
    <col min="7646" max="7646" width="39.140625" style="1"/>
    <col min="7647" max="7647" width="2" style="1" customWidth="1"/>
    <col min="7648" max="7648" width="39.140625" style="1" customWidth="1"/>
    <col min="7649" max="7649" width="5" style="1" customWidth="1"/>
    <col min="7650" max="7650" width="2.85546875" style="1" customWidth="1"/>
    <col min="7651" max="7651" width="9.85546875" style="1" customWidth="1"/>
    <col min="7652" max="7652" width="4.28515625" style="1" customWidth="1"/>
    <col min="7653" max="7653" width="4.42578125" style="1" customWidth="1"/>
    <col min="7654" max="7662" width="0" style="1" hidden="1" customWidth="1"/>
    <col min="7663" max="7663" width="20.42578125" style="1" customWidth="1"/>
    <col min="7664" max="7664" width="21.7109375" style="1" customWidth="1"/>
    <col min="7665" max="7665" width="20.42578125" style="1" customWidth="1"/>
    <col min="7666" max="7900" width="9.140625" style="1" customWidth="1"/>
    <col min="7901" max="7901" width="2" style="1" customWidth="1"/>
    <col min="7902" max="7902" width="39.140625" style="1"/>
    <col min="7903" max="7903" width="2" style="1" customWidth="1"/>
    <col min="7904" max="7904" width="39.140625" style="1" customWidth="1"/>
    <col min="7905" max="7905" width="5" style="1" customWidth="1"/>
    <col min="7906" max="7906" width="2.85546875" style="1" customWidth="1"/>
    <col min="7907" max="7907" width="9.85546875" style="1" customWidth="1"/>
    <col min="7908" max="7908" width="4.28515625" style="1" customWidth="1"/>
    <col min="7909" max="7909" width="4.42578125" style="1" customWidth="1"/>
    <col min="7910" max="7918" width="0" style="1" hidden="1" customWidth="1"/>
    <col min="7919" max="7919" width="20.42578125" style="1" customWidth="1"/>
    <col min="7920" max="7920" width="21.7109375" style="1" customWidth="1"/>
    <col min="7921" max="7921" width="20.42578125" style="1" customWidth="1"/>
    <col min="7922" max="8156" width="9.140625" style="1" customWidth="1"/>
    <col min="8157" max="8157" width="2" style="1" customWidth="1"/>
    <col min="8158" max="8158" width="39.140625" style="1"/>
    <col min="8159" max="8159" width="2" style="1" customWidth="1"/>
    <col min="8160" max="8160" width="39.140625" style="1" customWidth="1"/>
    <col min="8161" max="8161" width="5" style="1" customWidth="1"/>
    <col min="8162" max="8162" width="2.85546875" style="1" customWidth="1"/>
    <col min="8163" max="8163" width="9.85546875" style="1" customWidth="1"/>
    <col min="8164" max="8164" width="4.28515625" style="1" customWidth="1"/>
    <col min="8165" max="8165" width="4.42578125" style="1" customWidth="1"/>
    <col min="8166" max="8174" width="0" style="1" hidden="1" customWidth="1"/>
    <col min="8175" max="8175" width="20.42578125" style="1" customWidth="1"/>
    <col min="8176" max="8176" width="21.7109375" style="1" customWidth="1"/>
    <col min="8177" max="8177" width="20.42578125" style="1" customWidth="1"/>
    <col min="8178" max="8412" width="9.140625" style="1" customWidth="1"/>
    <col min="8413" max="8413" width="2" style="1" customWidth="1"/>
    <col min="8414" max="8414" width="39.140625" style="1"/>
    <col min="8415" max="8415" width="2" style="1" customWidth="1"/>
    <col min="8416" max="8416" width="39.140625" style="1" customWidth="1"/>
    <col min="8417" max="8417" width="5" style="1" customWidth="1"/>
    <col min="8418" max="8418" width="2.85546875" style="1" customWidth="1"/>
    <col min="8419" max="8419" width="9.85546875" style="1" customWidth="1"/>
    <col min="8420" max="8420" width="4.28515625" style="1" customWidth="1"/>
    <col min="8421" max="8421" width="4.42578125" style="1" customWidth="1"/>
    <col min="8422" max="8430" width="0" style="1" hidden="1" customWidth="1"/>
    <col min="8431" max="8431" width="20.42578125" style="1" customWidth="1"/>
    <col min="8432" max="8432" width="21.7109375" style="1" customWidth="1"/>
    <col min="8433" max="8433" width="20.42578125" style="1" customWidth="1"/>
    <col min="8434" max="8668" width="9.140625" style="1" customWidth="1"/>
    <col min="8669" max="8669" width="2" style="1" customWidth="1"/>
    <col min="8670" max="8670" width="39.140625" style="1"/>
    <col min="8671" max="8671" width="2" style="1" customWidth="1"/>
    <col min="8672" max="8672" width="39.140625" style="1" customWidth="1"/>
    <col min="8673" max="8673" width="5" style="1" customWidth="1"/>
    <col min="8674" max="8674" width="2.85546875" style="1" customWidth="1"/>
    <col min="8675" max="8675" width="9.85546875" style="1" customWidth="1"/>
    <col min="8676" max="8676" width="4.28515625" style="1" customWidth="1"/>
    <col min="8677" max="8677" width="4.42578125" style="1" customWidth="1"/>
    <col min="8678" max="8686" width="0" style="1" hidden="1" customWidth="1"/>
    <col min="8687" max="8687" width="20.42578125" style="1" customWidth="1"/>
    <col min="8688" max="8688" width="21.7109375" style="1" customWidth="1"/>
    <col min="8689" max="8689" width="20.42578125" style="1" customWidth="1"/>
    <col min="8690" max="8924" width="9.140625" style="1" customWidth="1"/>
    <col min="8925" max="8925" width="2" style="1" customWidth="1"/>
    <col min="8926" max="8926" width="39.140625" style="1"/>
    <col min="8927" max="8927" width="2" style="1" customWidth="1"/>
    <col min="8928" max="8928" width="39.140625" style="1" customWidth="1"/>
    <col min="8929" max="8929" width="5" style="1" customWidth="1"/>
    <col min="8930" max="8930" width="2.85546875" style="1" customWidth="1"/>
    <col min="8931" max="8931" width="9.85546875" style="1" customWidth="1"/>
    <col min="8932" max="8932" width="4.28515625" style="1" customWidth="1"/>
    <col min="8933" max="8933" width="4.42578125" style="1" customWidth="1"/>
    <col min="8934" max="8942" width="0" style="1" hidden="1" customWidth="1"/>
    <col min="8943" max="8943" width="20.42578125" style="1" customWidth="1"/>
    <col min="8944" max="8944" width="21.7109375" style="1" customWidth="1"/>
    <col min="8945" max="8945" width="20.42578125" style="1" customWidth="1"/>
    <col min="8946" max="9180" width="9.140625" style="1" customWidth="1"/>
    <col min="9181" max="9181" width="2" style="1" customWidth="1"/>
    <col min="9182" max="9182" width="39.140625" style="1"/>
    <col min="9183" max="9183" width="2" style="1" customWidth="1"/>
    <col min="9184" max="9184" width="39.140625" style="1" customWidth="1"/>
    <col min="9185" max="9185" width="5" style="1" customWidth="1"/>
    <col min="9186" max="9186" width="2.85546875" style="1" customWidth="1"/>
    <col min="9187" max="9187" width="9.85546875" style="1" customWidth="1"/>
    <col min="9188" max="9188" width="4.28515625" style="1" customWidth="1"/>
    <col min="9189" max="9189" width="4.42578125" style="1" customWidth="1"/>
    <col min="9190" max="9198" width="0" style="1" hidden="1" customWidth="1"/>
    <col min="9199" max="9199" width="20.42578125" style="1" customWidth="1"/>
    <col min="9200" max="9200" width="21.7109375" style="1" customWidth="1"/>
    <col min="9201" max="9201" width="20.42578125" style="1" customWidth="1"/>
    <col min="9202" max="9436" width="9.140625" style="1" customWidth="1"/>
    <col min="9437" max="9437" width="2" style="1" customWidth="1"/>
    <col min="9438" max="9438" width="39.140625" style="1"/>
    <col min="9439" max="9439" width="2" style="1" customWidth="1"/>
    <col min="9440" max="9440" width="39.140625" style="1" customWidth="1"/>
    <col min="9441" max="9441" width="5" style="1" customWidth="1"/>
    <col min="9442" max="9442" width="2.85546875" style="1" customWidth="1"/>
    <col min="9443" max="9443" width="9.85546875" style="1" customWidth="1"/>
    <col min="9444" max="9444" width="4.28515625" style="1" customWidth="1"/>
    <col min="9445" max="9445" width="4.42578125" style="1" customWidth="1"/>
    <col min="9446" max="9454" width="0" style="1" hidden="1" customWidth="1"/>
    <col min="9455" max="9455" width="20.42578125" style="1" customWidth="1"/>
    <col min="9456" max="9456" width="21.7109375" style="1" customWidth="1"/>
    <col min="9457" max="9457" width="20.42578125" style="1" customWidth="1"/>
    <col min="9458" max="9692" width="9.140625" style="1" customWidth="1"/>
    <col min="9693" max="9693" width="2" style="1" customWidth="1"/>
    <col min="9694" max="9694" width="39.140625" style="1"/>
    <col min="9695" max="9695" width="2" style="1" customWidth="1"/>
    <col min="9696" max="9696" width="39.140625" style="1" customWidth="1"/>
    <col min="9697" max="9697" width="5" style="1" customWidth="1"/>
    <col min="9698" max="9698" width="2.85546875" style="1" customWidth="1"/>
    <col min="9699" max="9699" width="9.85546875" style="1" customWidth="1"/>
    <col min="9700" max="9700" width="4.28515625" style="1" customWidth="1"/>
    <col min="9701" max="9701" width="4.42578125" style="1" customWidth="1"/>
    <col min="9702" max="9710" width="0" style="1" hidden="1" customWidth="1"/>
    <col min="9711" max="9711" width="20.42578125" style="1" customWidth="1"/>
    <col min="9712" max="9712" width="21.7109375" style="1" customWidth="1"/>
    <col min="9713" max="9713" width="20.42578125" style="1" customWidth="1"/>
    <col min="9714" max="9948" width="9.140625" style="1" customWidth="1"/>
    <col min="9949" max="9949" width="2" style="1" customWidth="1"/>
    <col min="9950" max="9950" width="39.140625" style="1"/>
    <col min="9951" max="9951" width="2" style="1" customWidth="1"/>
    <col min="9952" max="9952" width="39.140625" style="1" customWidth="1"/>
    <col min="9953" max="9953" width="5" style="1" customWidth="1"/>
    <col min="9954" max="9954" width="2.85546875" style="1" customWidth="1"/>
    <col min="9955" max="9955" width="9.85546875" style="1" customWidth="1"/>
    <col min="9956" max="9956" width="4.28515625" style="1" customWidth="1"/>
    <col min="9957" max="9957" width="4.42578125" style="1" customWidth="1"/>
    <col min="9958" max="9966" width="0" style="1" hidden="1" customWidth="1"/>
    <col min="9967" max="9967" width="20.42578125" style="1" customWidth="1"/>
    <col min="9968" max="9968" width="21.7109375" style="1" customWidth="1"/>
    <col min="9969" max="9969" width="20.42578125" style="1" customWidth="1"/>
    <col min="9970" max="10204" width="9.140625" style="1" customWidth="1"/>
    <col min="10205" max="10205" width="2" style="1" customWidth="1"/>
    <col min="10206" max="10206" width="39.140625" style="1"/>
    <col min="10207" max="10207" width="2" style="1" customWidth="1"/>
    <col min="10208" max="10208" width="39.140625" style="1" customWidth="1"/>
    <col min="10209" max="10209" width="5" style="1" customWidth="1"/>
    <col min="10210" max="10210" width="2.85546875" style="1" customWidth="1"/>
    <col min="10211" max="10211" width="9.85546875" style="1" customWidth="1"/>
    <col min="10212" max="10212" width="4.28515625" style="1" customWidth="1"/>
    <col min="10213" max="10213" width="4.42578125" style="1" customWidth="1"/>
    <col min="10214" max="10222" width="0" style="1" hidden="1" customWidth="1"/>
    <col min="10223" max="10223" width="20.42578125" style="1" customWidth="1"/>
    <col min="10224" max="10224" width="21.7109375" style="1" customWidth="1"/>
    <col min="10225" max="10225" width="20.42578125" style="1" customWidth="1"/>
    <col min="10226" max="10460" width="9.140625" style="1" customWidth="1"/>
    <col min="10461" max="10461" width="2" style="1" customWidth="1"/>
    <col min="10462" max="10462" width="39.140625" style="1"/>
    <col min="10463" max="10463" width="2" style="1" customWidth="1"/>
    <col min="10464" max="10464" width="39.140625" style="1" customWidth="1"/>
    <col min="10465" max="10465" width="5" style="1" customWidth="1"/>
    <col min="10466" max="10466" width="2.85546875" style="1" customWidth="1"/>
    <col min="10467" max="10467" width="9.85546875" style="1" customWidth="1"/>
    <col min="10468" max="10468" width="4.28515625" style="1" customWidth="1"/>
    <col min="10469" max="10469" width="4.42578125" style="1" customWidth="1"/>
    <col min="10470" max="10478" width="0" style="1" hidden="1" customWidth="1"/>
    <col min="10479" max="10479" width="20.42578125" style="1" customWidth="1"/>
    <col min="10480" max="10480" width="21.7109375" style="1" customWidth="1"/>
    <col min="10481" max="10481" width="20.42578125" style="1" customWidth="1"/>
    <col min="10482" max="10716" width="9.140625" style="1" customWidth="1"/>
    <col min="10717" max="10717" width="2" style="1" customWidth="1"/>
    <col min="10718" max="10718" width="39.140625" style="1"/>
    <col min="10719" max="10719" width="2" style="1" customWidth="1"/>
    <col min="10720" max="10720" width="39.140625" style="1" customWidth="1"/>
    <col min="10721" max="10721" width="5" style="1" customWidth="1"/>
    <col min="10722" max="10722" width="2.85546875" style="1" customWidth="1"/>
    <col min="10723" max="10723" width="9.85546875" style="1" customWidth="1"/>
    <col min="10724" max="10724" width="4.28515625" style="1" customWidth="1"/>
    <col min="10725" max="10725" width="4.42578125" style="1" customWidth="1"/>
    <col min="10726" max="10734" width="0" style="1" hidden="1" customWidth="1"/>
    <col min="10735" max="10735" width="20.42578125" style="1" customWidth="1"/>
    <col min="10736" max="10736" width="21.7109375" style="1" customWidth="1"/>
    <col min="10737" max="10737" width="20.42578125" style="1" customWidth="1"/>
    <col min="10738" max="10972" width="9.140625" style="1" customWidth="1"/>
    <col min="10973" max="10973" width="2" style="1" customWidth="1"/>
    <col min="10974" max="10974" width="39.140625" style="1"/>
    <col min="10975" max="10975" width="2" style="1" customWidth="1"/>
    <col min="10976" max="10976" width="39.140625" style="1" customWidth="1"/>
    <col min="10977" max="10977" width="5" style="1" customWidth="1"/>
    <col min="10978" max="10978" width="2.85546875" style="1" customWidth="1"/>
    <col min="10979" max="10979" width="9.85546875" style="1" customWidth="1"/>
    <col min="10980" max="10980" width="4.28515625" style="1" customWidth="1"/>
    <col min="10981" max="10981" width="4.42578125" style="1" customWidth="1"/>
    <col min="10982" max="10990" width="0" style="1" hidden="1" customWidth="1"/>
    <col min="10991" max="10991" width="20.42578125" style="1" customWidth="1"/>
    <col min="10992" max="10992" width="21.7109375" style="1" customWidth="1"/>
    <col min="10993" max="10993" width="20.42578125" style="1" customWidth="1"/>
    <col min="10994" max="11228" width="9.140625" style="1" customWidth="1"/>
    <col min="11229" max="11229" width="2" style="1" customWidth="1"/>
    <col min="11230" max="11230" width="39.140625" style="1"/>
    <col min="11231" max="11231" width="2" style="1" customWidth="1"/>
    <col min="11232" max="11232" width="39.140625" style="1" customWidth="1"/>
    <col min="11233" max="11233" width="5" style="1" customWidth="1"/>
    <col min="11234" max="11234" width="2.85546875" style="1" customWidth="1"/>
    <col min="11235" max="11235" width="9.85546875" style="1" customWidth="1"/>
    <col min="11236" max="11236" width="4.28515625" style="1" customWidth="1"/>
    <col min="11237" max="11237" width="4.42578125" style="1" customWidth="1"/>
    <col min="11238" max="11246" width="0" style="1" hidden="1" customWidth="1"/>
    <col min="11247" max="11247" width="20.42578125" style="1" customWidth="1"/>
    <col min="11248" max="11248" width="21.7109375" style="1" customWidth="1"/>
    <col min="11249" max="11249" width="20.42578125" style="1" customWidth="1"/>
    <col min="11250" max="11484" width="9.140625" style="1" customWidth="1"/>
    <col min="11485" max="11485" width="2" style="1" customWidth="1"/>
    <col min="11486" max="11486" width="39.140625" style="1"/>
    <col min="11487" max="11487" width="2" style="1" customWidth="1"/>
    <col min="11488" max="11488" width="39.140625" style="1" customWidth="1"/>
    <col min="11489" max="11489" width="5" style="1" customWidth="1"/>
    <col min="11490" max="11490" width="2.85546875" style="1" customWidth="1"/>
    <col min="11491" max="11491" width="9.85546875" style="1" customWidth="1"/>
    <col min="11492" max="11492" width="4.28515625" style="1" customWidth="1"/>
    <col min="11493" max="11493" width="4.42578125" style="1" customWidth="1"/>
    <col min="11494" max="11502" width="0" style="1" hidden="1" customWidth="1"/>
    <col min="11503" max="11503" width="20.42578125" style="1" customWidth="1"/>
    <col min="11504" max="11504" width="21.7109375" style="1" customWidth="1"/>
    <col min="11505" max="11505" width="20.42578125" style="1" customWidth="1"/>
    <col min="11506" max="11740" width="9.140625" style="1" customWidth="1"/>
    <col min="11741" max="11741" width="2" style="1" customWidth="1"/>
    <col min="11742" max="11742" width="39.140625" style="1"/>
    <col min="11743" max="11743" width="2" style="1" customWidth="1"/>
    <col min="11744" max="11744" width="39.140625" style="1" customWidth="1"/>
    <col min="11745" max="11745" width="5" style="1" customWidth="1"/>
    <col min="11746" max="11746" width="2.85546875" style="1" customWidth="1"/>
    <col min="11747" max="11747" width="9.85546875" style="1" customWidth="1"/>
    <col min="11748" max="11748" width="4.28515625" style="1" customWidth="1"/>
    <col min="11749" max="11749" width="4.42578125" style="1" customWidth="1"/>
    <col min="11750" max="11758" width="0" style="1" hidden="1" customWidth="1"/>
    <col min="11759" max="11759" width="20.42578125" style="1" customWidth="1"/>
    <col min="11760" max="11760" width="21.7109375" style="1" customWidth="1"/>
    <col min="11761" max="11761" width="20.42578125" style="1" customWidth="1"/>
    <col min="11762" max="11996" width="9.140625" style="1" customWidth="1"/>
    <col min="11997" max="11997" width="2" style="1" customWidth="1"/>
    <col min="11998" max="11998" width="39.140625" style="1"/>
    <col min="11999" max="11999" width="2" style="1" customWidth="1"/>
    <col min="12000" max="12000" width="39.140625" style="1" customWidth="1"/>
    <col min="12001" max="12001" width="5" style="1" customWidth="1"/>
    <col min="12002" max="12002" width="2.85546875" style="1" customWidth="1"/>
    <col min="12003" max="12003" width="9.85546875" style="1" customWidth="1"/>
    <col min="12004" max="12004" width="4.28515625" style="1" customWidth="1"/>
    <col min="12005" max="12005" width="4.42578125" style="1" customWidth="1"/>
    <col min="12006" max="12014" width="0" style="1" hidden="1" customWidth="1"/>
    <col min="12015" max="12015" width="20.42578125" style="1" customWidth="1"/>
    <col min="12016" max="12016" width="21.7109375" style="1" customWidth="1"/>
    <col min="12017" max="12017" width="20.42578125" style="1" customWidth="1"/>
    <col min="12018" max="12252" width="9.140625" style="1" customWidth="1"/>
    <col min="12253" max="12253" width="2" style="1" customWidth="1"/>
    <col min="12254" max="12254" width="39.140625" style="1"/>
    <col min="12255" max="12255" width="2" style="1" customWidth="1"/>
    <col min="12256" max="12256" width="39.140625" style="1" customWidth="1"/>
    <col min="12257" max="12257" width="5" style="1" customWidth="1"/>
    <col min="12258" max="12258" width="2.85546875" style="1" customWidth="1"/>
    <col min="12259" max="12259" width="9.85546875" style="1" customWidth="1"/>
    <col min="12260" max="12260" width="4.28515625" style="1" customWidth="1"/>
    <col min="12261" max="12261" width="4.42578125" style="1" customWidth="1"/>
    <col min="12262" max="12270" width="0" style="1" hidden="1" customWidth="1"/>
    <col min="12271" max="12271" width="20.42578125" style="1" customWidth="1"/>
    <col min="12272" max="12272" width="21.7109375" style="1" customWidth="1"/>
    <col min="12273" max="12273" width="20.42578125" style="1" customWidth="1"/>
    <col min="12274" max="12508" width="9.140625" style="1" customWidth="1"/>
    <col min="12509" max="12509" width="2" style="1" customWidth="1"/>
    <col min="12510" max="12510" width="39.140625" style="1"/>
    <col min="12511" max="12511" width="2" style="1" customWidth="1"/>
    <col min="12512" max="12512" width="39.140625" style="1" customWidth="1"/>
    <col min="12513" max="12513" width="5" style="1" customWidth="1"/>
    <col min="12514" max="12514" width="2.85546875" style="1" customWidth="1"/>
    <col min="12515" max="12515" width="9.85546875" style="1" customWidth="1"/>
    <col min="12516" max="12516" width="4.28515625" style="1" customWidth="1"/>
    <col min="12517" max="12517" width="4.42578125" style="1" customWidth="1"/>
    <col min="12518" max="12526" width="0" style="1" hidden="1" customWidth="1"/>
    <col min="12527" max="12527" width="20.42578125" style="1" customWidth="1"/>
    <col min="12528" max="12528" width="21.7109375" style="1" customWidth="1"/>
    <col min="12529" max="12529" width="20.42578125" style="1" customWidth="1"/>
    <col min="12530" max="12764" width="9.140625" style="1" customWidth="1"/>
    <col min="12765" max="12765" width="2" style="1" customWidth="1"/>
    <col min="12766" max="12766" width="39.140625" style="1"/>
    <col min="12767" max="12767" width="2" style="1" customWidth="1"/>
    <col min="12768" max="12768" width="39.140625" style="1" customWidth="1"/>
    <col min="12769" max="12769" width="5" style="1" customWidth="1"/>
    <col min="12770" max="12770" width="2.85546875" style="1" customWidth="1"/>
    <col min="12771" max="12771" width="9.85546875" style="1" customWidth="1"/>
    <col min="12772" max="12772" width="4.28515625" style="1" customWidth="1"/>
    <col min="12773" max="12773" width="4.42578125" style="1" customWidth="1"/>
    <col min="12774" max="12782" width="0" style="1" hidden="1" customWidth="1"/>
    <col min="12783" max="12783" width="20.42578125" style="1" customWidth="1"/>
    <col min="12784" max="12784" width="21.7109375" style="1" customWidth="1"/>
    <col min="12785" max="12785" width="20.42578125" style="1" customWidth="1"/>
    <col min="12786" max="13020" width="9.140625" style="1" customWidth="1"/>
    <col min="13021" max="13021" width="2" style="1" customWidth="1"/>
    <col min="13022" max="13022" width="39.140625" style="1"/>
    <col min="13023" max="13023" width="2" style="1" customWidth="1"/>
    <col min="13024" max="13024" width="39.140625" style="1" customWidth="1"/>
    <col min="13025" max="13025" width="5" style="1" customWidth="1"/>
    <col min="13026" max="13026" width="2.85546875" style="1" customWidth="1"/>
    <col min="13027" max="13027" width="9.85546875" style="1" customWidth="1"/>
    <col min="13028" max="13028" width="4.28515625" style="1" customWidth="1"/>
    <col min="13029" max="13029" width="4.42578125" style="1" customWidth="1"/>
    <col min="13030" max="13038" width="0" style="1" hidden="1" customWidth="1"/>
    <col min="13039" max="13039" width="20.42578125" style="1" customWidth="1"/>
    <col min="13040" max="13040" width="21.7109375" style="1" customWidth="1"/>
    <col min="13041" max="13041" width="20.42578125" style="1" customWidth="1"/>
    <col min="13042" max="13276" width="9.140625" style="1" customWidth="1"/>
    <col min="13277" max="13277" width="2" style="1" customWidth="1"/>
    <col min="13278" max="13278" width="39.140625" style="1"/>
    <col min="13279" max="13279" width="2" style="1" customWidth="1"/>
    <col min="13280" max="13280" width="39.140625" style="1" customWidth="1"/>
    <col min="13281" max="13281" width="5" style="1" customWidth="1"/>
    <col min="13282" max="13282" width="2.85546875" style="1" customWidth="1"/>
    <col min="13283" max="13283" width="9.85546875" style="1" customWidth="1"/>
    <col min="13284" max="13284" width="4.28515625" style="1" customWidth="1"/>
    <col min="13285" max="13285" width="4.42578125" style="1" customWidth="1"/>
    <col min="13286" max="13294" width="0" style="1" hidden="1" customWidth="1"/>
    <col min="13295" max="13295" width="20.42578125" style="1" customWidth="1"/>
    <col min="13296" max="13296" width="21.7109375" style="1" customWidth="1"/>
    <col min="13297" max="13297" width="20.42578125" style="1" customWidth="1"/>
    <col min="13298" max="13532" width="9.140625" style="1" customWidth="1"/>
    <col min="13533" max="13533" width="2" style="1" customWidth="1"/>
    <col min="13534" max="13534" width="39.140625" style="1"/>
    <col min="13535" max="13535" width="2" style="1" customWidth="1"/>
    <col min="13536" max="13536" width="39.140625" style="1" customWidth="1"/>
    <col min="13537" max="13537" width="5" style="1" customWidth="1"/>
    <col min="13538" max="13538" width="2.85546875" style="1" customWidth="1"/>
    <col min="13539" max="13539" width="9.85546875" style="1" customWidth="1"/>
    <col min="13540" max="13540" width="4.28515625" style="1" customWidth="1"/>
    <col min="13541" max="13541" width="4.42578125" style="1" customWidth="1"/>
    <col min="13542" max="13550" width="0" style="1" hidden="1" customWidth="1"/>
    <col min="13551" max="13551" width="20.42578125" style="1" customWidth="1"/>
    <col min="13552" max="13552" width="21.7109375" style="1" customWidth="1"/>
    <col min="13553" max="13553" width="20.42578125" style="1" customWidth="1"/>
    <col min="13554" max="13788" width="9.140625" style="1" customWidth="1"/>
    <col min="13789" max="13789" width="2" style="1" customWidth="1"/>
    <col min="13790" max="13790" width="39.140625" style="1"/>
    <col min="13791" max="13791" width="2" style="1" customWidth="1"/>
    <col min="13792" max="13792" width="39.140625" style="1" customWidth="1"/>
    <col min="13793" max="13793" width="5" style="1" customWidth="1"/>
    <col min="13794" max="13794" width="2.85546875" style="1" customWidth="1"/>
    <col min="13795" max="13795" width="9.85546875" style="1" customWidth="1"/>
    <col min="13796" max="13796" width="4.28515625" style="1" customWidth="1"/>
    <col min="13797" max="13797" width="4.42578125" style="1" customWidth="1"/>
    <col min="13798" max="13806" width="0" style="1" hidden="1" customWidth="1"/>
    <col min="13807" max="13807" width="20.42578125" style="1" customWidth="1"/>
    <col min="13808" max="13808" width="21.7109375" style="1" customWidth="1"/>
    <col min="13809" max="13809" width="20.42578125" style="1" customWidth="1"/>
    <col min="13810" max="14044" width="9.140625" style="1" customWidth="1"/>
    <col min="14045" max="14045" width="2" style="1" customWidth="1"/>
    <col min="14046" max="14046" width="39.140625" style="1"/>
    <col min="14047" max="14047" width="2" style="1" customWidth="1"/>
    <col min="14048" max="14048" width="39.140625" style="1" customWidth="1"/>
    <col min="14049" max="14049" width="5" style="1" customWidth="1"/>
    <col min="14050" max="14050" width="2.85546875" style="1" customWidth="1"/>
    <col min="14051" max="14051" width="9.85546875" style="1" customWidth="1"/>
    <col min="14052" max="14052" width="4.28515625" style="1" customWidth="1"/>
    <col min="14053" max="14053" width="4.42578125" style="1" customWidth="1"/>
    <col min="14054" max="14062" width="0" style="1" hidden="1" customWidth="1"/>
    <col min="14063" max="14063" width="20.42578125" style="1" customWidth="1"/>
    <col min="14064" max="14064" width="21.7109375" style="1" customWidth="1"/>
    <col min="14065" max="14065" width="20.42578125" style="1" customWidth="1"/>
    <col min="14066" max="14300" width="9.140625" style="1" customWidth="1"/>
    <col min="14301" max="14301" width="2" style="1" customWidth="1"/>
    <col min="14302" max="14302" width="39.140625" style="1"/>
    <col min="14303" max="14303" width="2" style="1" customWidth="1"/>
    <col min="14304" max="14304" width="39.140625" style="1" customWidth="1"/>
    <col min="14305" max="14305" width="5" style="1" customWidth="1"/>
    <col min="14306" max="14306" width="2.85546875" style="1" customWidth="1"/>
    <col min="14307" max="14307" width="9.85546875" style="1" customWidth="1"/>
    <col min="14308" max="14308" width="4.28515625" style="1" customWidth="1"/>
    <col min="14309" max="14309" width="4.42578125" style="1" customWidth="1"/>
    <col min="14310" max="14318" width="0" style="1" hidden="1" customWidth="1"/>
    <col min="14319" max="14319" width="20.42578125" style="1" customWidth="1"/>
    <col min="14320" max="14320" width="21.7109375" style="1" customWidth="1"/>
    <col min="14321" max="14321" width="20.42578125" style="1" customWidth="1"/>
    <col min="14322" max="14556" width="9.140625" style="1" customWidth="1"/>
    <col min="14557" max="14557" width="2" style="1" customWidth="1"/>
    <col min="14558" max="14558" width="39.140625" style="1"/>
    <col min="14559" max="14559" width="2" style="1" customWidth="1"/>
    <col min="14560" max="14560" width="39.140625" style="1" customWidth="1"/>
    <col min="14561" max="14561" width="5" style="1" customWidth="1"/>
    <col min="14562" max="14562" width="2.85546875" style="1" customWidth="1"/>
    <col min="14563" max="14563" width="9.85546875" style="1" customWidth="1"/>
    <col min="14564" max="14564" width="4.28515625" style="1" customWidth="1"/>
    <col min="14565" max="14565" width="4.42578125" style="1" customWidth="1"/>
    <col min="14566" max="14574" width="0" style="1" hidden="1" customWidth="1"/>
    <col min="14575" max="14575" width="20.42578125" style="1" customWidth="1"/>
    <col min="14576" max="14576" width="21.7109375" style="1" customWidth="1"/>
    <col min="14577" max="14577" width="20.42578125" style="1" customWidth="1"/>
    <col min="14578" max="14812" width="9.140625" style="1" customWidth="1"/>
    <col min="14813" max="14813" width="2" style="1" customWidth="1"/>
    <col min="14814" max="14814" width="39.140625" style="1"/>
    <col min="14815" max="14815" width="2" style="1" customWidth="1"/>
    <col min="14816" max="14816" width="39.140625" style="1" customWidth="1"/>
    <col min="14817" max="14817" width="5" style="1" customWidth="1"/>
    <col min="14818" max="14818" width="2.85546875" style="1" customWidth="1"/>
    <col min="14819" max="14819" width="9.85546875" style="1" customWidth="1"/>
    <col min="14820" max="14820" width="4.28515625" style="1" customWidth="1"/>
    <col min="14821" max="14821" width="4.42578125" style="1" customWidth="1"/>
    <col min="14822" max="14830" width="0" style="1" hidden="1" customWidth="1"/>
    <col min="14831" max="14831" width="20.42578125" style="1" customWidth="1"/>
    <col min="14832" max="14832" width="21.7109375" style="1" customWidth="1"/>
    <col min="14833" max="14833" width="20.42578125" style="1" customWidth="1"/>
    <col min="14834" max="15068" width="9.140625" style="1" customWidth="1"/>
    <col min="15069" max="15069" width="2" style="1" customWidth="1"/>
    <col min="15070" max="15070" width="39.140625" style="1"/>
    <col min="15071" max="15071" width="2" style="1" customWidth="1"/>
    <col min="15072" max="15072" width="39.140625" style="1" customWidth="1"/>
    <col min="15073" max="15073" width="5" style="1" customWidth="1"/>
    <col min="15074" max="15074" width="2.85546875" style="1" customWidth="1"/>
    <col min="15075" max="15075" width="9.85546875" style="1" customWidth="1"/>
    <col min="15076" max="15076" width="4.28515625" style="1" customWidth="1"/>
    <col min="15077" max="15077" width="4.42578125" style="1" customWidth="1"/>
    <col min="15078" max="15086" width="0" style="1" hidden="1" customWidth="1"/>
    <col min="15087" max="15087" width="20.42578125" style="1" customWidth="1"/>
    <col min="15088" max="15088" width="21.7109375" style="1" customWidth="1"/>
    <col min="15089" max="15089" width="20.42578125" style="1" customWidth="1"/>
    <col min="15090" max="15324" width="9.140625" style="1" customWidth="1"/>
    <col min="15325" max="15325" width="2" style="1" customWidth="1"/>
    <col min="15326" max="15326" width="39.140625" style="1"/>
    <col min="15327" max="15327" width="2" style="1" customWidth="1"/>
    <col min="15328" max="15328" width="39.140625" style="1" customWidth="1"/>
    <col min="15329" max="15329" width="5" style="1" customWidth="1"/>
    <col min="15330" max="15330" width="2.85546875" style="1" customWidth="1"/>
    <col min="15331" max="15331" width="9.85546875" style="1" customWidth="1"/>
    <col min="15332" max="15332" width="4.28515625" style="1" customWidth="1"/>
    <col min="15333" max="15333" width="4.42578125" style="1" customWidth="1"/>
    <col min="15334" max="15342" width="0" style="1" hidden="1" customWidth="1"/>
    <col min="15343" max="15343" width="20.42578125" style="1" customWidth="1"/>
    <col min="15344" max="15344" width="21.7109375" style="1" customWidth="1"/>
    <col min="15345" max="15345" width="20.42578125" style="1" customWidth="1"/>
    <col min="15346" max="15580" width="9.140625" style="1" customWidth="1"/>
    <col min="15581" max="15581" width="2" style="1" customWidth="1"/>
    <col min="15582" max="15582" width="39.140625" style="1"/>
    <col min="15583" max="15583" width="2" style="1" customWidth="1"/>
    <col min="15584" max="15584" width="39.140625" style="1" customWidth="1"/>
    <col min="15585" max="15585" width="5" style="1" customWidth="1"/>
    <col min="15586" max="15586" width="2.85546875" style="1" customWidth="1"/>
    <col min="15587" max="15587" width="9.85546875" style="1" customWidth="1"/>
    <col min="15588" max="15588" width="4.28515625" style="1" customWidth="1"/>
    <col min="15589" max="15589" width="4.42578125" style="1" customWidth="1"/>
    <col min="15590" max="15598" width="0" style="1" hidden="1" customWidth="1"/>
    <col min="15599" max="15599" width="20.42578125" style="1" customWidth="1"/>
    <col min="15600" max="15600" width="21.7109375" style="1" customWidth="1"/>
    <col min="15601" max="15601" width="20.42578125" style="1" customWidth="1"/>
    <col min="15602" max="15836" width="9.140625" style="1" customWidth="1"/>
    <col min="15837" max="15837" width="2" style="1" customWidth="1"/>
    <col min="15838" max="15838" width="39.140625" style="1"/>
    <col min="15839" max="15839" width="2" style="1" customWidth="1"/>
    <col min="15840" max="15840" width="39.140625" style="1" customWidth="1"/>
    <col min="15841" max="15841" width="5" style="1" customWidth="1"/>
    <col min="15842" max="15842" width="2.85546875" style="1" customWidth="1"/>
    <col min="15843" max="15843" width="9.85546875" style="1" customWidth="1"/>
    <col min="15844" max="15844" width="4.28515625" style="1" customWidth="1"/>
    <col min="15845" max="15845" width="4.42578125" style="1" customWidth="1"/>
    <col min="15846" max="15854" width="0" style="1" hidden="1" customWidth="1"/>
    <col min="15855" max="15855" width="20.42578125" style="1" customWidth="1"/>
    <col min="15856" max="15856" width="21.7109375" style="1" customWidth="1"/>
    <col min="15857" max="15857" width="20.42578125" style="1" customWidth="1"/>
    <col min="15858" max="16092" width="9.140625" style="1" customWidth="1"/>
    <col min="16093" max="16093" width="2" style="1" customWidth="1"/>
    <col min="16094" max="16094" width="39.140625" style="1"/>
    <col min="16095" max="16095" width="2" style="1" customWidth="1"/>
    <col min="16096" max="16096" width="39.140625" style="1" customWidth="1"/>
    <col min="16097" max="16097" width="5" style="1" customWidth="1"/>
    <col min="16098" max="16098" width="2.85546875" style="1" customWidth="1"/>
    <col min="16099" max="16099" width="9.85546875" style="1" customWidth="1"/>
    <col min="16100" max="16100" width="4.28515625" style="1" customWidth="1"/>
    <col min="16101" max="16101" width="4.42578125" style="1" customWidth="1"/>
    <col min="16102" max="16110" width="0" style="1" hidden="1" customWidth="1"/>
    <col min="16111" max="16111" width="20.42578125" style="1" customWidth="1"/>
    <col min="16112" max="16112" width="21.7109375" style="1" customWidth="1"/>
    <col min="16113" max="16113" width="20.42578125" style="1" customWidth="1"/>
    <col min="16114" max="16348" width="9.140625" style="1" customWidth="1"/>
    <col min="16349" max="16384" width="2" style="1" customWidth="1"/>
  </cols>
  <sheetData>
    <row r="1" spans="1:19" ht="60" customHeight="1">
      <c r="P1" s="521" t="s">
        <v>272</v>
      </c>
      <c r="Q1" s="521"/>
      <c r="R1" s="521"/>
    </row>
    <row r="3" spans="1:19" ht="20.25">
      <c r="A3" s="522" t="s">
        <v>201</v>
      </c>
      <c r="B3" s="522"/>
      <c r="C3" s="522"/>
      <c r="D3" s="522"/>
      <c r="E3" s="522"/>
      <c r="F3" s="522"/>
      <c r="G3" s="522"/>
      <c r="H3" s="522"/>
      <c r="I3" s="522"/>
      <c r="J3" s="522"/>
      <c r="K3" s="522"/>
      <c r="L3" s="522"/>
      <c r="M3" s="522"/>
      <c r="N3" s="522"/>
      <c r="O3" s="522"/>
      <c r="P3" s="522"/>
      <c r="Q3" s="522"/>
      <c r="R3" s="522"/>
    </row>
    <row r="4" spans="1:19" ht="20.25">
      <c r="A4" s="522" t="s">
        <v>273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  <c r="Q4" s="522"/>
      <c r="R4" s="522"/>
    </row>
    <row r="5" spans="1:19" ht="24.75" customHeight="1">
      <c r="B5" s="6"/>
      <c r="C5" s="7"/>
      <c r="D5" s="7"/>
      <c r="E5" s="8"/>
      <c r="F5" s="7"/>
      <c r="G5" s="7"/>
      <c r="R5" s="430" t="s">
        <v>265</v>
      </c>
    </row>
    <row r="6" spans="1:19" ht="12.75" customHeight="1">
      <c r="B6" s="519" t="s">
        <v>0</v>
      </c>
      <c r="C6" s="525" t="s">
        <v>1</v>
      </c>
      <c r="D6" s="527" t="s">
        <v>2</v>
      </c>
      <c r="E6" s="529" t="s">
        <v>3</v>
      </c>
      <c r="F6" s="531" t="s">
        <v>4</v>
      </c>
      <c r="G6" s="533" t="s">
        <v>5</v>
      </c>
      <c r="H6" s="511" t="s">
        <v>252</v>
      </c>
      <c r="I6" s="515" t="s">
        <v>6</v>
      </c>
      <c r="J6" s="523" t="s">
        <v>253</v>
      </c>
      <c r="K6" s="511" t="s">
        <v>254</v>
      </c>
      <c r="L6" s="513"/>
      <c r="M6" s="515" t="s">
        <v>6</v>
      </c>
      <c r="N6" s="523" t="s">
        <v>255</v>
      </c>
      <c r="O6" s="519" t="s">
        <v>268</v>
      </c>
      <c r="P6" s="519" t="s">
        <v>274</v>
      </c>
      <c r="Q6" s="517" t="s">
        <v>269</v>
      </c>
      <c r="R6" s="517" t="s">
        <v>271</v>
      </c>
    </row>
    <row r="7" spans="1:19" ht="45" customHeight="1">
      <c r="B7" s="520"/>
      <c r="C7" s="526"/>
      <c r="D7" s="528"/>
      <c r="E7" s="530"/>
      <c r="F7" s="532"/>
      <c r="G7" s="534"/>
      <c r="H7" s="512"/>
      <c r="I7" s="516"/>
      <c r="J7" s="524"/>
      <c r="K7" s="512"/>
      <c r="L7" s="514"/>
      <c r="M7" s="516"/>
      <c r="N7" s="524"/>
      <c r="O7" s="520"/>
      <c r="P7" s="520"/>
      <c r="Q7" s="518"/>
      <c r="R7" s="518"/>
    </row>
    <row r="8" spans="1:19" ht="30.75" customHeight="1">
      <c r="B8" s="444" t="s">
        <v>7</v>
      </c>
      <c r="C8" s="445"/>
      <c r="D8" s="446"/>
      <c r="E8" s="447"/>
      <c r="F8" s="448"/>
      <c r="G8" s="449"/>
      <c r="H8" s="450">
        <f>H9+H115+H128+H165+H299+H306+H348+H358</f>
        <v>71349800</v>
      </c>
      <c r="I8" s="450">
        <v>0</v>
      </c>
      <c r="J8" s="450">
        <f>J9+J115+J128+J165+J299+J306+J348+J358</f>
        <v>5732400</v>
      </c>
      <c r="K8" s="450">
        <f>H8+J8+I8</f>
        <v>77082200</v>
      </c>
      <c r="L8" s="451"/>
      <c r="M8" s="450">
        <v>0</v>
      </c>
      <c r="N8" s="452">
        <f>N9+N115+N128+N165+N299+N306+N348+N358</f>
        <v>4916800</v>
      </c>
      <c r="O8" s="453">
        <f>O9+O115+O128+O165+O299+O306+O348+O358</f>
        <v>117445122.45999999</v>
      </c>
      <c r="P8" s="454">
        <v>66180759.710000001</v>
      </c>
      <c r="Q8" s="455">
        <f>P8/O8*100%</f>
        <v>0.56350368856348332</v>
      </c>
      <c r="R8" s="455">
        <v>0.70199999999999996</v>
      </c>
    </row>
    <row r="9" spans="1:19" ht="31.5">
      <c r="A9" s="10"/>
      <c r="B9" s="459" t="s">
        <v>8</v>
      </c>
      <c r="C9" s="460" t="s">
        <v>9</v>
      </c>
      <c r="D9" s="461"/>
      <c r="E9" s="462"/>
      <c r="F9" s="463"/>
      <c r="G9" s="464"/>
      <c r="H9" s="465">
        <f>H10+H20+H46+H79+H87+H73</f>
        <v>13420000</v>
      </c>
      <c r="I9" s="465">
        <v>0</v>
      </c>
      <c r="J9" s="466">
        <f>J13+J22+J39+J48+J69+J74+J79+J87</f>
        <v>4532400</v>
      </c>
      <c r="K9" s="465">
        <f>H9+J9+I9</f>
        <v>17952400</v>
      </c>
      <c r="L9" s="467"/>
      <c r="M9" s="465">
        <v>0</v>
      </c>
      <c r="N9" s="468">
        <f>N13+N22+N39+N48+N69+N74+N79+N87</f>
        <v>25000</v>
      </c>
      <c r="O9" s="469">
        <f>O10+O20+O46+O73+O74+O83+O87+O72</f>
        <v>18355900</v>
      </c>
      <c r="P9" s="470">
        <f>P10+P20+P46+P72+P74+P87</f>
        <v>13212410.84</v>
      </c>
      <c r="Q9" s="471">
        <f t="shared" ref="Q9:Q79" si="0">P9/O9*100%</f>
        <v>0.71979095767573364</v>
      </c>
      <c r="R9" s="471">
        <v>0.625</v>
      </c>
    </row>
    <row r="10" spans="1:19" ht="42.75" customHeight="1">
      <c r="A10" s="12"/>
      <c r="B10" s="426" t="s">
        <v>258</v>
      </c>
      <c r="C10" s="157" t="s">
        <v>9</v>
      </c>
      <c r="D10" s="165" t="s">
        <v>10</v>
      </c>
      <c r="E10" s="165"/>
      <c r="F10" s="158"/>
      <c r="G10" s="155"/>
      <c r="H10" s="133">
        <f>H11</f>
        <v>1029000</v>
      </c>
      <c r="I10" s="133">
        <v>0</v>
      </c>
      <c r="J10" s="133">
        <v>0</v>
      </c>
      <c r="K10" s="133">
        <f>H10+J10+I10</f>
        <v>1029000</v>
      </c>
      <c r="L10" s="160">
        <f>I10+K10+J10</f>
        <v>1029000</v>
      </c>
      <c r="M10" s="133">
        <v>0</v>
      </c>
      <c r="N10" s="136">
        <v>0</v>
      </c>
      <c r="O10" s="156">
        <v>1035000</v>
      </c>
      <c r="P10" s="100">
        <v>772784.66</v>
      </c>
      <c r="Q10" s="456">
        <f t="shared" si="0"/>
        <v>0.74665184541062801</v>
      </c>
      <c r="R10" s="456">
        <v>0.71599999999999997</v>
      </c>
    </row>
    <row r="11" spans="1:19" ht="48" hidden="1">
      <c r="A11" s="12"/>
      <c r="B11" s="13" t="s">
        <v>11</v>
      </c>
      <c r="C11" s="14" t="s">
        <v>9</v>
      </c>
      <c r="D11" s="15" t="s">
        <v>10</v>
      </c>
      <c r="E11" s="15" t="s">
        <v>12</v>
      </c>
      <c r="F11" s="16"/>
      <c r="G11" s="17"/>
      <c r="H11" s="18">
        <f>H13</f>
        <v>1029000</v>
      </c>
      <c r="I11" s="18"/>
      <c r="J11" s="18">
        <f>J13</f>
        <v>0</v>
      </c>
      <c r="K11" s="18">
        <f>H11+J11</f>
        <v>1029000</v>
      </c>
      <c r="L11" s="19">
        <f>I11+K11</f>
        <v>1029000</v>
      </c>
      <c r="M11" s="18"/>
      <c r="N11" s="20">
        <f>N13</f>
        <v>0</v>
      </c>
      <c r="O11" s="429">
        <f t="shared" ref="O11:O79" si="1">K11+M11+N11</f>
        <v>1029000</v>
      </c>
      <c r="P11" s="43">
        <f>P13</f>
        <v>276697.36</v>
      </c>
      <c r="Q11" s="11">
        <f t="shared" si="0"/>
        <v>0.26889928085519921</v>
      </c>
      <c r="R11" s="11"/>
    </row>
    <row r="12" spans="1:19" ht="18" hidden="1" customHeight="1">
      <c r="A12" s="12"/>
      <c r="B12" s="152" t="s">
        <v>29</v>
      </c>
      <c r="C12" s="96"/>
      <c r="D12" s="96"/>
      <c r="E12" s="96"/>
      <c r="F12" s="96"/>
      <c r="G12" s="97"/>
      <c r="H12" s="79"/>
      <c r="I12" s="79"/>
      <c r="J12" s="79"/>
      <c r="K12" s="79"/>
      <c r="L12" s="96"/>
      <c r="M12" s="79"/>
      <c r="N12" s="84"/>
      <c r="O12" s="102">
        <f>O13+O22+O48</f>
        <v>7836400</v>
      </c>
      <c r="P12" s="98">
        <f>P13+P22+P48</f>
        <v>1602781.2699999998</v>
      </c>
      <c r="Q12" s="99">
        <f t="shared" si="0"/>
        <v>0.20453030345566839</v>
      </c>
      <c r="R12" s="99"/>
    </row>
    <row r="13" spans="1:19" ht="19.5" hidden="1" customHeight="1">
      <c r="A13" s="12"/>
      <c r="B13" s="151" t="s">
        <v>13</v>
      </c>
      <c r="C13" s="75" t="s">
        <v>9</v>
      </c>
      <c r="D13" s="75" t="s">
        <v>10</v>
      </c>
      <c r="E13" s="75" t="s">
        <v>216</v>
      </c>
      <c r="F13" s="75"/>
      <c r="G13" s="75"/>
      <c r="H13" s="67">
        <f>H14</f>
        <v>1029000</v>
      </c>
      <c r="I13" s="86">
        <v>0</v>
      </c>
      <c r="J13" s="86">
        <v>0</v>
      </c>
      <c r="K13" s="67">
        <f>K14</f>
        <v>1029000</v>
      </c>
      <c r="L13" s="101"/>
      <c r="M13" s="86">
        <v>0</v>
      </c>
      <c r="N13" s="86">
        <v>0</v>
      </c>
      <c r="O13" s="102">
        <f>O17+O18+O19</f>
        <v>1027000</v>
      </c>
      <c r="P13" s="98">
        <f>P17+P18+P19</f>
        <v>276697.36</v>
      </c>
      <c r="Q13" s="99">
        <f t="shared" si="0"/>
        <v>0.26942294060370009</v>
      </c>
      <c r="R13" s="99"/>
      <c r="S13" s="21"/>
    </row>
    <row r="14" spans="1:19" ht="30" hidden="1">
      <c r="A14" s="12"/>
      <c r="B14" s="153" t="s">
        <v>15</v>
      </c>
      <c r="C14" s="103" t="s">
        <v>9</v>
      </c>
      <c r="D14" s="104" t="s">
        <v>10</v>
      </c>
      <c r="E14" s="104" t="s">
        <v>14</v>
      </c>
      <c r="F14" s="105" t="s">
        <v>16</v>
      </c>
      <c r="G14" s="106"/>
      <c r="H14" s="107">
        <f>H15</f>
        <v>1029000</v>
      </c>
      <c r="I14" s="108">
        <v>0</v>
      </c>
      <c r="J14" s="108">
        <f>J15</f>
        <v>0</v>
      </c>
      <c r="K14" s="107">
        <f>H14+J14+I14</f>
        <v>1029000</v>
      </c>
      <c r="L14" s="83"/>
      <c r="M14" s="108">
        <v>0</v>
      </c>
      <c r="N14" s="109">
        <f>N15</f>
        <v>0</v>
      </c>
      <c r="O14" s="102">
        <f t="shared" si="1"/>
        <v>1029000</v>
      </c>
      <c r="P14" s="98">
        <f>P15</f>
        <v>276697.36</v>
      </c>
      <c r="Q14" s="99">
        <f t="shared" si="0"/>
        <v>0.26889928085519921</v>
      </c>
      <c r="R14" s="99"/>
    </row>
    <row r="15" spans="1:19" ht="15" hidden="1">
      <c r="A15" s="12"/>
      <c r="B15" s="151" t="s">
        <v>17</v>
      </c>
      <c r="C15" s="72" t="s">
        <v>9</v>
      </c>
      <c r="D15" s="73" t="s">
        <v>10</v>
      </c>
      <c r="E15" s="73" t="s">
        <v>14</v>
      </c>
      <c r="F15" s="74" t="s">
        <v>16</v>
      </c>
      <c r="G15" s="75" t="s">
        <v>18</v>
      </c>
      <c r="H15" s="67">
        <f>H16</f>
        <v>1029000</v>
      </c>
      <c r="I15" s="86">
        <v>0</v>
      </c>
      <c r="J15" s="86">
        <f>J16</f>
        <v>0</v>
      </c>
      <c r="K15" s="67">
        <f>K16</f>
        <v>1029000</v>
      </c>
      <c r="L15" s="83"/>
      <c r="M15" s="86">
        <v>0</v>
      </c>
      <c r="N15" s="88">
        <f>N16</f>
        <v>0</v>
      </c>
      <c r="O15" s="102">
        <f t="shared" si="1"/>
        <v>1029000</v>
      </c>
      <c r="P15" s="98">
        <f>P16</f>
        <v>276697.36</v>
      </c>
      <c r="Q15" s="99">
        <f t="shared" si="0"/>
        <v>0.26889928085519921</v>
      </c>
      <c r="R15" s="99"/>
    </row>
    <row r="16" spans="1:19" ht="14.25" hidden="1" customHeight="1">
      <c r="A16" s="12"/>
      <c r="B16" s="151" t="s">
        <v>19</v>
      </c>
      <c r="C16" s="72" t="s">
        <v>9</v>
      </c>
      <c r="D16" s="73" t="s">
        <v>10</v>
      </c>
      <c r="E16" s="73" t="s">
        <v>14</v>
      </c>
      <c r="F16" s="74" t="s">
        <v>16</v>
      </c>
      <c r="G16" s="75" t="s">
        <v>20</v>
      </c>
      <c r="H16" s="67">
        <f>H17+H18+H19</f>
        <v>1029000</v>
      </c>
      <c r="I16" s="86">
        <f>I17+I18+I19</f>
        <v>0</v>
      </c>
      <c r="J16" s="86">
        <f>J17+J18+J19</f>
        <v>0</v>
      </c>
      <c r="K16" s="67">
        <f>K17+K18+K19</f>
        <v>1029000</v>
      </c>
      <c r="L16" s="83"/>
      <c r="M16" s="86">
        <f>M17+M18+M19</f>
        <v>0</v>
      </c>
      <c r="N16" s="88">
        <f>N17+N18+N19</f>
        <v>0</v>
      </c>
      <c r="O16" s="102">
        <f t="shared" si="1"/>
        <v>1029000</v>
      </c>
      <c r="P16" s="98">
        <f>P17+P18+P19</f>
        <v>276697.36</v>
      </c>
      <c r="Q16" s="99">
        <f t="shared" si="0"/>
        <v>0.26889928085519921</v>
      </c>
      <c r="R16" s="99"/>
    </row>
    <row r="17" spans="1:18" ht="15" hidden="1">
      <c r="A17" s="12"/>
      <c r="B17" s="151" t="s">
        <v>21</v>
      </c>
      <c r="C17" s="72" t="s">
        <v>9</v>
      </c>
      <c r="D17" s="73" t="s">
        <v>10</v>
      </c>
      <c r="E17" s="73" t="s">
        <v>216</v>
      </c>
      <c r="F17" s="74" t="s">
        <v>215</v>
      </c>
      <c r="G17" s="75" t="s">
        <v>22</v>
      </c>
      <c r="H17" s="67">
        <v>782000</v>
      </c>
      <c r="I17" s="86">
        <v>0</v>
      </c>
      <c r="J17" s="86">
        <v>0</v>
      </c>
      <c r="K17" s="67">
        <f>H17+J17+I17</f>
        <v>782000</v>
      </c>
      <c r="L17" s="83"/>
      <c r="M17" s="86">
        <v>0</v>
      </c>
      <c r="N17" s="88">
        <v>0</v>
      </c>
      <c r="O17" s="102">
        <v>782000</v>
      </c>
      <c r="P17" s="98">
        <v>197068.99</v>
      </c>
      <c r="Q17" s="99">
        <f t="shared" si="0"/>
        <v>0.25200638107416878</v>
      </c>
      <c r="R17" s="99"/>
    </row>
    <row r="18" spans="1:18" ht="15" hidden="1">
      <c r="A18" s="12"/>
      <c r="B18" s="151" t="s">
        <v>23</v>
      </c>
      <c r="C18" s="72" t="s">
        <v>9</v>
      </c>
      <c r="D18" s="73" t="s">
        <v>10</v>
      </c>
      <c r="E18" s="73" t="s">
        <v>216</v>
      </c>
      <c r="F18" s="74" t="s">
        <v>217</v>
      </c>
      <c r="G18" s="75" t="s">
        <v>24</v>
      </c>
      <c r="H18" s="67">
        <v>10000</v>
      </c>
      <c r="I18" s="86">
        <v>0</v>
      </c>
      <c r="J18" s="86">
        <v>0</v>
      </c>
      <c r="K18" s="67">
        <f>H18+J18+I18</f>
        <v>10000</v>
      </c>
      <c r="L18" s="83"/>
      <c r="M18" s="86">
        <v>0</v>
      </c>
      <c r="N18" s="88">
        <v>0</v>
      </c>
      <c r="O18" s="102">
        <v>8000</v>
      </c>
      <c r="P18" s="98">
        <v>800</v>
      </c>
      <c r="Q18" s="99">
        <f t="shared" si="0"/>
        <v>0.1</v>
      </c>
      <c r="R18" s="99"/>
    </row>
    <row r="19" spans="1:18" ht="15" hidden="1">
      <c r="A19" s="12"/>
      <c r="B19" s="151" t="s">
        <v>25</v>
      </c>
      <c r="C19" s="72" t="s">
        <v>9</v>
      </c>
      <c r="D19" s="73" t="s">
        <v>10</v>
      </c>
      <c r="E19" s="73" t="s">
        <v>216</v>
      </c>
      <c r="F19" s="74" t="s">
        <v>215</v>
      </c>
      <c r="G19" s="75" t="s">
        <v>26</v>
      </c>
      <c r="H19" s="67">
        <v>237000</v>
      </c>
      <c r="I19" s="86">
        <v>0</v>
      </c>
      <c r="J19" s="86">
        <v>0</v>
      </c>
      <c r="K19" s="67">
        <f>H19+J19+I19</f>
        <v>237000</v>
      </c>
      <c r="L19" s="83"/>
      <c r="M19" s="86">
        <v>0</v>
      </c>
      <c r="N19" s="88">
        <v>0</v>
      </c>
      <c r="O19" s="102">
        <v>237000</v>
      </c>
      <c r="P19" s="98">
        <v>78828.37</v>
      </c>
      <c r="Q19" s="99">
        <f t="shared" si="0"/>
        <v>0.33260915611814346</v>
      </c>
      <c r="R19" s="99"/>
    </row>
    <row r="20" spans="1:18" ht="59.25" customHeight="1">
      <c r="A20" s="12"/>
      <c r="B20" s="151" t="s">
        <v>27</v>
      </c>
      <c r="C20" s="180" t="s">
        <v>9</v>
      </c>
      <c r="D20" s="181" t="s">
        <v>28</v>
      </c>
      <c r="E20" s="64"/>
      <c r="F20" s="65"/>
      <c r="G20" s="66"/>
      <c r="H20" s="67">
        <f>H21</f>
        <v>1490000</v>
      </c>
      <c r="I20" s="67">
        <v>0</v>
      </c>
      <c r="J20" s="67">
        <f>J21</f>
        <v>0</v>
      </c>
      <c r="K20" s="67">
        <f>H20+J20+I20</f>
        <v>1490000</v>
      </c>
      <c r="L20" s="68"/>
      <c r="M20" s="67">
        <v>0</v>
      </c>
      <c r="N20" s="69">
        <f>N21</f>
        <v>0</v>
      </c>
      <c r="O20" s="102">
        <v>299000</v>
      </c>
      <c r="P20" s="98">
        <v>185381.35</v>
      </c>
      <c r="Q20" s="457">
        <f t="shared" si="0"/>
        <v>0.62000451505016729</v>
      </c>
      <c r="R20" s="457">
        <v>0.38500000000000001</v>
      </c>
    </row>
    <row r="21" spans="1:18" ht="75" hidden="1">
      <c r="A21" s="12"/>
      <c r="B21" s="151" t="s">
        <v>11</v>
      </c>
      <c r="C21" s="180" t="s">
        <v>9</v>
      </c>
      <c r="D21" s="181" t="s">
        <v>28</v>
      </c>
      <c r="E21" s="64" t="s">
        <v>12</v>
      </c>
      <c r="F21" s="65"/>
      <c r="G21" s="66"/>
      <c r="H21" s="67">
        <f>H22+H39</f>
        <v>1490000</v>
      </c>
      <c r="I21" s="67"/>
      <c r="J21" s="67">
        <f>J22+J39</f>
        <v>0</v>
      </c>
      <c r="K21" s="67">
        <f>H21+J21</f>
        <v>1490000</v>
      </c>
      <c r="L21" s="68"/>
      <c r="M21" s="67"/>
      <c r="N21" s="69">
        <f>N22+N39</f>
        <v>0</v>
      </c>
      <c r="O21" s="102">
        <f t="shared" si="1"/>
        <v>1490000</v>
      </c>
      <c r="P21" s="98">
        <f>P22+P39</f>
        <v>68906.91</v>
      </c>
      <c r="Q21" s="99">
        <f t="shared" si="0"/>
        <v>4.6246248322147653E-2</v>
      </c>
      <c r="R21" s="99"/>
    </row>
    <row r="22" spans="1:18" ht="21.75" hidden="1" customHeight="1">
      <c r="A22" s="12"/>
      <c r="B22" s="151" t="s">
        <v>29</v>
      </c>
      <c r="C22" s="180" t="s">
        <v>9</v>
      </c>
      <c r="D22" s="181" t="s">
        <v>28</v>
      </c>
      <c r="E22" s="64">
        <v>9000001</v>
      </c>
      <c r="F22" s="65"/>
      <c r="G22" s="66"/>
      <c r="H22" s="67">
        <f>H23</f>
        <v>529000</v>
      </c>
      <c r="I22" s="86">
        <v>0</v>
      </c>
      <c r="J22" s="86">
        <f>J23</f>
        <v>0</v>
      </c>
      <c r="K22" s="67">
        <f>H22+J22+I22</f>
        <v>529000</v>
      </c>
      <c r="L22" s="83"/>
      <c r="M22" s="86">
        <v>0</v>
      </c>
      <c r="N22" s="88">
        <f>N23</f>
        <v>0</v>
      </c>
      <c r="O22" s="102">
        <f>O26+O27+O28+O30+O34+O35+O38+O37+O32+O31+O33</f>
        <v>511000</v>
      </c>
      <c r="P22" s="98">
        <f>P26+P27+P28+P30+P33+P34+P35+P38</f>
        <v>68906.91</v>
      </c>
      <c r="Q22" s="99">
        <f t="shared" si="0"/>
        <v>0.13484718199608611</v>
      </c>
      <c r="R22" s="99"/>
    </row>
    <row r="23" spans="1:18" ht="30" hidden="1">
      <c r="A23" s="12"/>
      <c r="B23" s="151" t="s">
        <v>15</v>
      </c>
      <c r="C23" s="180" t="s">
        <v>9</v>
      </c>
      <c r="D23" s="181" t="s">
        <v>28</v>
      </c>
      <c r="E23" s="64" t="s">
        <v>30</v>
      </c>
      <c r="F23" s="65">
        <v>500</v>
      </c>
      <c r="G23" s="66"/>
      <c r="H23" s="67">
        <f>H24+H36</f>
        <v>529000</v>
      </c>
      <c r="I23" s="86">
        <v>0</v>
      </c>
      <c r="J23" s="86">
        <f>J24+J36</f>
        <v>0</v>
      </c>
      <c r="K23" s="67">
        <f>H23+J23+I23</f>
        <v>529000</v>
      </c>
      <c r="L23" s="83"/>
      <c r="M23" s="86">
        <v>0</v>
      </c>
      <c r="N23" s="88">
        <f>N24+N36</f>
        <v>0</v>
      </c>
      <c r="O23" s="102">
        <f t="shared" si="1"/>
        <v>529000</v>
      </c>
      <c r="P23" s="98">
        <f>P24+P36</f>
        <v>68906.91</v>
      </c>
      <c r="Q23" s="99">
        <f t="shared" si="0"/>
        <v>0.130258809073724</v>
      </c>
      <c r="R23" s="99"/>
    </row>
    <row r="24" spans="1:18" ht="15" hidden="1">
      <c r="A24" s="12"/>
      <c r="B24" s="151" t="s">
        <v>17</v>
      </c>
      <c r="C24" s="180" t="s">
        <v>9</v>
      </c>
      <c r="D24" s="181" t="s">
        <v>28</v>
      </c>
      <c r="E24" s="64" t="s">
        <v>30</v>
      </c>
      <c r="F24" s="65">
        <v>500</v>
      </c>
      <c r="G24" s="66">
        <v>200</v>
      </c>
      <c r="H24" s="67">
        <f>H25+H29+H35</f>
        <v>449000</v>
      </c>
      <c r="I24" s="86">
        <v>0</v>
      </c>
      <c r="J24" s="86">
        <f>J25+J29+J35</f>
        <v>0</v>
      </c>
      <c r="K24" s="67">
        <f>H24+J24+I24</f>
        <v>449000</v>
      </c>
      <c r="L24" s="83"/>
      <c r="M24" s="86">
        <v>0</v>
      </c>
      <c r="N24" s="88">
        <f>N25+N29+N35</f>
        <v>0</v>
      </c>
      <c r="O24" s="102">
        <f t="shared" si="1"/>
        <v>449000</v>
      </c>
      <c r="P24" s="98">
        <f>P25+P29+P35</f>
        <v>68906.91</v>
      </c>
      <c r="Q24" s="99">
        <f t="shared" si="0"/>
        <v>0.15346750556792874</v>
      </c>
      <c r="R24" s="99"/>
    </row>
    <row r="25" spans="1:18" ht="18" hidden="1" customHeight="1">
      <c r="A25" s="12"/>
      <c r="B25" s="151" t="s">
        <v>19</v>
      </c>
      <c r="C25" s="180" t="s">
        <v>9</v>
      </c>
      <c r="D25" s="181" t="s">
        <v>28</v>
      </c>
      <c r="E25" s="64" t="s">
        <v>30</v>
      </c>
      <c r="F25" s="65">
        <v>500</v>
      </c>
      <c r="G25" s="66">
        <v>210</v>
      </c>
      <c r="H25" s="67">
        <f>H26+H27+H28</f>
        <v>422000</v>
      </c>
      <c r="I25" s="86">
        <v>0</v>
      </c>
      <c r="J25" s="86">
        <f>J26+J27+J28</f>
        <v>0</v>
      </c>
      <c r="K25" s="67">
        <f>H25+J25</f>
        <v>422000</v>
      </c>
      <c r="L25" s="83"/>
      <c r="M25" s="86">
        <v>0</v>
      </c>
      <c r="N25" s="88">
        <f>N26+N27+N28</f>
        <v>0</v>
      </c>
      <c r="O25" s="102">
        <f t="shared" si="1"/>
        <v>422000</v>
      </c>
      <c r="P25" s="98">
        <f>P26+P27+P28</f>
        <v>68906.91</v>
      </c>
      <c r="Q25" s="99">
        <f t="shared" si="0"/>
        <v>0.16328651658767773</v>
      </c>
      <c r="R25" s="99"/>
    </row>
    <row r="26" spans="1:18" ht="15" hidden="1">
      <c r="A26" s="12"/>
      <c r="B26" s="151" t="s">
        <v>21</v>
      </c>
      <c r="C26" s="180" t="s">
        <v>9</v>
      </c>
      <c r="D26" s="181" t="s">
        <v>28</v>
      </c>
      <c r="E26" s="64">
        <v>9000001</v>
      </c>
      <c r="F26" s="65">
        <v>121</v>
      </c>
      <c r="G26" s="66">
        <v>211</v>
      </c>
      <c r="H26" s="67">
        <v>320000</v>
      </c>
      <c r="I26" s="86">
        <v>0</v>
      </c>
      <c r="J26" s="86">
        <v>0</v>
      </c>
      <c r="K26" s="67">
        <f t="shared" ref="K26:K41" si="2">H26+J26+I26</f>
        <v>320000</v>
      </c>
      <c r="L26" s="83"/>
      <c r="M26" s="86">
        <v>0</v>
      </c>
      <c r="N26" s="88">
        <v>0</v>
      </c>
      <c r="O26" s="102">
        <v>340000</v>
      </c>
      <c r="P26" s="98">
        <v>67091.92</v>
      </c>
      <c r="Q26" s="99">
        <f t="shared" si="0"/>
        <v>0.19732917647058823</v>
      </c>
      <c r="R26" s="99"/>
    </row>
    <row r="27" spans="1:18" ht="15" hidden="1">
      <c r="A27" s="12"/>
      <c r="B27" s="151" t="s">
        <v>23</v>
      </c>
      <c r="C27" s="180" t="s">
        <v>9</v>
      </c>
      <c r="D27" s="181" t="s">
        <v>28</v>
      </c>
      <c r="E27" s="64">
        <v>9000001</v>
      </c>
      <c r="F27" s="65">
        <v>122</v>
      </c>
      <c r="G27" s="66">
        <v>212</v>
      </c>
      <c r="H27" s="67">
        <v>5000</v>
      </c>
      <c r="I27" s="86">
        <v>0</v>
      </c>
      <c r="J27" s="86">
        <v>0</v>
      </c>
      <c r="K27" s="67">
        <f t="shared" si="2"/>
        <v>5000</v>
      </c>
      <c r="L27" s="83"/>
      <c r="M27" s="86">
        <v>0</v>
      </c>
      <c r="N27" s="88">
        <v>0</v>
      </c>
      <c r="O27" s="102">
        <f t="shared" si="1"/>
        <v>5000</v>
      </c>
      <c r="P27" s="98">
        <v>200</v>
      </c>
      <c r="Q27" s="99">
        <f t="shared" si="0"/>
        <v>0.04</v>
      </c>
      <c r="R27" s="99"/>
    </row>
    <row r="28" spans="1:18" ht="15" hidden="1">
      <c r="A28" s="12"/>
      <c r="B28" s="151" t="s">
        <v>25</v>
      </c>
      <c r="C28" s="180" t="s">
        <v>9</v>
      </c>
      <c r="D28" s="181" t="s">
        <v>28</v>
      </c>
      <c r="E28" s="64">
        <v>9000001</v>
      </c>
      <c r="F28" s="65">
        <v>121</v>
      </c>
      <c r="G28" s="66">
        <v>213</v>
      </c>
      <c r="H28" s="67">
        <v>97000</v>
      </c>
      <c r="I28" s="86">
        <v>0</v>
      </c>
      <c r="J28" s="86">
        <v>0</v>
      </c>
      <c r="K28" s="67">
        <f t="shared" si="2"/>
        <v>97000</v>
      </c>
      <c r="L28" s="83"/>
      <c r="M28" s="86">
        <v>0</v>
      </c>
      <c r="N28" s="88">
        <v>0</v>
      </c>
      <c r="O28" s="102">
        <v>97000</v>
      </c>
      <c r="P28" s="98">
        <v>1614.99</v>
      </c>
      <c r="Q28" s="99">
        <f t="shared" si="0"/>
        <v>1.6649381443298968E-2</v>
      </c>
      <c r="R28" s="99"/>
    </row>
    <row r="29" spans="1:18" ht="15" hidden="1">
      <c r="A29" s="12"/>
      <c r="B29" s="151" t="s">
        <v>31</v>
      </c>
      <c r="C29" s="180" t="s">
        <v>9</v>
      </c>
      <c r="D29" s="181" t="s">
        <v>28</v>
      </c>
      <c r="E29" s="64" t="s">
        <v>30</v>
      </c>
      <c r="F29" s="65">
        <v>500</v>
      </c>
      <c r="G29" s="66">
        <v>220</v>
      </c>
      <c r="H29" s="67">
        <f>H30+H31+H32+H34</f>
        <v>23000</v>
      </c>
      <c r="I29" s="86">
        <v>0</v>
      </c>
      <c r="J29" s="86">
        <f>J30+J31+J32+J34</f>
        <v>0</v>
      </c>
      <c r="K29" s="67">
        <f t="shared" si="2"/>
        <v>23000</v>
      </c>
      <c r="L29" s="83"/>
      <c r="M29" s="86">
        <v>0</v>
      </c>
      <c r="N29" s="88">
        <f>N30+N31+N32+N34</f>
        <v>0</v>
      </c>
      <c r="O29" s="102">
        <f t="shared" si="1"/>
        <v>23000</v>
      </c>
      <c r="P29" s="98">
        <f>P30+P31+P32+P34</f>
        <v>0</v>
      </c>
      <c r="Q29" s="99">
        <f t="shared" si="0"/>
        <v>0</v>
      </c>
      <c r="R29" s="99"/>
    </row>
    <row r="30" spans="1:18" ht="15" hidden="1">
      <c r="A30" s="12"/>
      <c r="B30" s="151" t="s">
        <v>32</v>
      </c>
      <c r="C30" s="180" t="s">
        <v>9</v>
      </c>
      <c r="D30" s="181" t="s">
        <v>28</v>
      </c>
      <c r="E30" s="64">
        <v>9000001</v>
      </c>
      <c r="F30" s="65">
        <v>244</v>
      </c>
      <c r="G30" s="66">
        <v>221</v>
      </c>
      <c r="H30" s="67">
        <v>5000</v>
      </c>
      <c r="I30" s="86">
        <v>0</v>
      </c>
      <c r="J30" s="86">
        <v>0</v>
      </c>
      <c r="K30" s="67">
        <f t="shared" si="2"/>
        <v>5000</v>
      </c>
      <c r="L30" s="83"/>
      <c r="M30" s="86">
        <v>0</v>
      </c>
      <c r="N30" s="88">
        <v>0</v>
      </c>
      <c r="O30" s="102">
        <v>3000</v>
      </c>
      <c r="P30" s="98">
        <v>0</v>
      </c>
      <c r="Q30" s="99">
        <f t="shared" si="0"/>
        <v>0</v>
      </c>
      <c r="R30" s="99"/>
    </row>
    <row r="31" spans="1:18" ht="15" hidden="1">
      <c r="A31" s="12"/>
      <c r="B31" s="151" t="s">
        <v>33</v>
      </c>
      <c r="C31" s="180" t="s">
        <v>9</v>
      </c>
      <c r="D31" s="181" t="s">
        <v>28</v>
      </c>
      <c r="E31" s="64" t="s">
        <v>30</v>
      </c>
      <c r="F31" s="65">
        <v>500</v>
      </c>
      <c r="G31" s="66">
        <v>222</v>
      </c>
      <c r="H31" s="67">
        <v>3000</v>
      </c>
      <c r="I31" s="86">
        <v>0</v>
      </c>
      <c r="J31" s="86">
        <v>0</v>
      </c>
      <c r="K31" s="67">
        <f t="shared" si="2"/>
        <v>3000</v>
      </c>
      <c r="L31" s="83"/>
      <c r="M31" s="86">
        <v>0</v>
      </c>
      <c r="N31" s="88">
        <v>0</v>
      </c>
      <c r="O31" s="102">
        <v>0</v>
      </c>
      <c r="P31" s="98">
        <v>0</v>
      </c>
      <c r="Q31" s="99" t="e">
        <f t="shared" si="0"/>
        <v>#DIV/0!</v>
      </c>
      <c r="R31" s="99"/>
    </row>
    <row r="32" spans="1:18" ht="15" hidden="1">
      <c r="A32" s="12"/>
      <c r="B32" s="151" t="s">
        <v>34</v>
      </c>
      <c r="C32" s="180" t="s">
        <v>9</v>
      </c>
      <c r="D32" s="181" t="s">
        <v>28</v>
      </c>
      <c r="E32" s="64" t="s">
        <v>30</v>
      </c>
      <c r="F32" s="65">
        <v>500</v>
      </c>
      <c r="G32" s="66">
        <v>225</v>
      </c>
      <c r="H32" s="67">
        <v>7000</v>
      </c>
      <c r="I32" s="86">
        <v>0</v>
      </c>
      <c r="J32" s="86">
        <v>0</v>
      </c>
      <c r="K32" s="67">
        <f t="shared" si="2"/>
        <v>7000</v>
      </c>
      <c r="L32" s="83"/>
      <c r="M32" s="86">
        <v>0</v>
      </c>
      <c r="N32" s="88">
        <v>0</v>
      </c>
      <c r="O32" s="102">
        <v>0</v>
      </c>
      <c r="P32" s="98">
        <v>0</v>
      </c>
      <c r="Q32" s="99" t="e">
        <f t="shared" si="0"/>
        <v>#DIV/0!</v>
      </c>
      <c r="R32" s="99"/>
    </row>
    <row r="33" spans="1:18" ht="15" hidden="1">
      <c r="A33" s="12"/>
      <c r="B33" s="151" t="s">
        <v>33</v>
      </c>
      <c r="C33" s="180" t="s">
        <v>9</v>
      </c>
      <c r="D33" s="181" t="s">
        <v>28</v>
      </c>
      <c r="E33" s="64">
        <v>9000001</v>
      </c>
      <c r="F33" s="65">
        <v>244</v>
      </c>
      <c r="G33" s="66">
        <v>222</v>
      </c>
      <c r="H33" s="67"/>
      <c r="I33" s="86"/>
      <c r="J33" s="86"/>
      <c r="K33" s="67"/>
      <c r="L33" s="83"/>
      <c r="M33" s="86"/>
      <c r="N33" s="88"/>
      <c r="O33" s="102">
        <v>0</v>
      </c>
      <c r="P33" s="98">
        <v>0</v>
      </c>
      <c r="Q33" s="99" t="e">
        <f t="shared" si="0"/>
        <v>#DIV/0!</v>
      </c>
      <c r="R33" s="99"/>
    </row>
    <row r="34" spans="1:18" ht="15" hidden="1">
      <c r="A34" s="12"/>
      <c r="B34" s="151" t="s">
        <v>35</v>
      </c>
      <c r="C34" s="180" t="s">
        <v>9</v>
      </c>
      <c r="D34" s="181" t="s">
        <v>28</v>
      </c>
      <c r="E34" s="64">
        <v>9000001</v>
      </c>
      <c r="F34" s="65">
        <v>244</v>
      </c>
      <c r="G34" s="66">
        <v>226</v>
      </c>
      <c r="H34" s="67">
        <v>8000</v>
      </c>
      <c r="I34" s="86">
        <v>0</v>
      </c>
      <c r="J34" s="86">
        <v>0</v>
      </c>
      <c r="K34" s="67">
        <f t="shared" si="2"/>
        <v>8000</v>
      </c>
      <c r="L34" s="83"/>
      <c r="M34" s="86">
        <v>0</v>
      </c>
      <c r="N34" s="88">
        <v>0</v>
      </c>
      <c r="O34" s="102">
        <v>4000</v>
      </c>
      <c r="P34" s="98">
        <v>0</v>
      </c>
      <c r="Q34" s="99">
        <f t="shared" si="0"/>
        <v>0</v>
      </c>
      <c r="R34" s="99"/>
    </row>
    <row r="35" spans="1:18" ht="15" hidden="1">
      <c r="A35" s="12"/>
      <c r="B35" s="151" t="s">
        <v>36</v>
      </c>
      <c r="C35" s="180" t="s">
        <v>9</v>
      </c>
      <c r="D35" s="181" t="s">
        <v>28</v>
      </c>
      <c r="E35" s="64">
        <v>9000001</v>
      </c>
      <c r="F35" s="65">
        <v>244</v>
      </c>
      <c r="G35" s="66">
        <v>290</v>
      </c>
      <c r="H35" s="67">
        <v>4000</v>
      </c>
      <c r="I35" s="86">
        <v>0</v>
      </c>
      <c r="J35" s="86">
        <v>0</v>
      </c>
      <c r="K35" s="67">
        <f t="shared" si="2"/>
        <v>4000</v>
      </c>
      <c r="L35" s="83"/>
      <c r="M35" s="86">
        <v>0</v>
      </c>
      <c r="N35" s="88">
        <v>0</v>
      </c>
      <c r="O35" s="102">
        <v>2000</v>
      </c>
      <c r="P35" s="98">
        <v>0</v>
      </c>
      <c r="Q35" s="99">
        <f t="shared" si="0"/>
        <v>0</v>
      </c>
      <c r="R35" s="99"/>
    </row>
    <row r="36" spans="1:18" ht="15" hidden="1">
      <c r="A36" s="12"/>
      <c r="B36" s="151" t="s">
        <v>37</v>
      </c>
      <c r="C36" s="180" t="s">
        <v>9</v>
      </c>
      <c r="D36" s="181" t="s">
        <v>28</v>
      </c>
      <c r="E36" s="64" t="s">
        <v>30</v>
      </c>
      <c r="F36" s="65">
        <v>500</v>
      </c>
      <c r="G36" s="66">
        <v>300</v>
      </c>
      <c r="H36" s="67">
        <f>H37+H38</f>
        <v>80000</v>
      </c>
      <c r="I36" s="86">
        <v>0</v>
      </c>
      <c r="J36" s="86">
        <f>J37+J38</f>
        <v>0</v>
      </c>
      <c r="K36" s="67">
        <f t="shared" si="2"/>
        <v>80000</v>
      </c>
      <c r="L36" s="83"/>
      <c r="M36" s="86">
        <v>0</v>
      </c>
      <c r="N36" s="88">
        <f>N37+N38</f>
        <v>0</v>
      </c>
      <c r="O36" s="102">
        <f t="shared" si="1"/>
        <v>80000</v>
      </c>
      <c r="P36" s="98">
        <f>P37+P38</f>
        <v>0</v>
      </c>
      <c r="Q36" s="99">
        <f t="shared" si="0"/>
        <v>0</v>
      </c>
      <c r="R36" s="99"/>
    </row>
    <row r="37" spans="1:18" ht="15" hidden="1">
      <c r="A37" s="12"/>
      <c r="B37" s="151" t="s">
        <v>38</v>
      </c>
      <c r="C37" s="180" t="s">
        <v>9</v>
      </c>
      <c r="D37" s="181" t="s">
        <v>28</v>
      </c>
      <c r="E37" s="64" t="s">
        <v>30</v>
      </c>
      <c r="F37" s="65">
        <v>500</v>
      </c>
      <c r="G37" s="66">
        <v>310</v>
      </c>
      <c r="H37" s="67">
        <v>35000</v>
      </c>
      <c r="I37" s="86">
        <v>0</v>
      </c>
      <c r="J37" s="86">
        <v>0</v>
      </c>
      <c r="K37" s="67">
        <f t="shared" si="2"/>
        <v>35000</v>
      </c>
      <c r="L37" s="83"/>
      <c r="M37" s="86">
        <v>0</v>
      </c>
      <c r="N37" s="88">
        <v>0</v>
      </c>
      <c r="O37" s="102">
        <v>0</v>
      </c>
      <c r="P37" s="98">
        <v>0</v>
      </c>
      <c r="Q37" s="99" t="e">
        <f t="shared" si="0"/>
        <v>#DIV/0!</v>
      </c>
      <c r="R37" s="99"/>
    </row>
    <row r="38" spans="1:18" ht="15" hidden="1" customHeight="1">
      <c r="A38" s="12"/>
      <c r="B38" s="152" t="s">
        <v>39</v>
      </c>
      <c r="C38" s="423" t="s">
        <v>9</v>
      </c>
      <c r="D38" s="424" t="s">
        <v>28</v>
      </c>
      <c r="E38" s="64">
        <v>9000001</v>
      </c>
      <c r="F38" s="113">
        <v>244</v>
      </c>
      <c r="G38" s="114">
        <v>340</v>
      </c>
      <c r="H38" s="78">
        <v>45000</v>
      </c>
      <c r="I38" s="79">
        <v>0</v>
      </c>
      <c r="J38" s="79">
        <v>0</v>
      </c>
      <c r="K38" s="78">
        <f t="shared" si="2"/>
        <v>45000</v>
      </c>
      <c r="L38" s="83"/>
      <c r="M38" s="79">
        <v>0</v>
      </c>
      <c r="N38" s="84">
        <v>0</v>
      </c>
      <c r="O38" s="102">
        <v>60000</v>
      </c>
      <c r="P38" s="98">
        <v>0</v>
      </c>
      <c r="Q38" s="99">
        <f t="shared" si="0"/>
        <v>0</v>
      </c>
      <c r="R38" s="99"/>
    </row>
    <row r="39" spans="1:18" ht="30.75" hidden="1" customHeight="1">
      <c r="A39" s="12"/>
      <c r="B39" s="151" t="s">
        <v>40</v>
      </c>
      <c r="C39" s="167" t="s">
        <v>9</v>
      </c>
      <c r="D39" s="167" t="s">
        <v>28</v>
      </c>
      <c r="E39" s="66">
        <v>9000005</v>
      </c>
      <c r="F39" s="66"/>
      <c r="G39" s="66"/>
      <c r="H39" s="67">
        <f>H40</f>
        <v>961000</v>
      </c>
      <c r="I39" s="86">
        <v>0</v>
      </c>
      <c r="J39" s="86">
        <f>J40</f>
        <v>0</v>
      </c>
      <c r="K39" s="67">
        <f t="shared" si="2"/>
        <v>961000</v>
      </c>
      <c r="L39" s="101"/>
      <c r="M39" s="86">
        <v>0</v>
      </c>
      <c r="N39" s="86">
        <f>N40</f>
        <v>0</v>
      </c>
      <c r="O39" s="102">
        <f>O43+O44+O45</f>
        <v>0</v>
      </c>
      <c r="P39" s="98">
        <f>P40</f>
        <v>0</v>
      </c>
      <c r="Q39" s="99" t="e">
        <f t="shared" si="0"/>
        <v>#DIV/0!</v>
      </c>
      <c r="R39" s="99"/>
    </row>
    <row r="40" spans="1:18" ht="30" hidden="1">
      <c r="A40" s="12"/>
      <c r="B40" s="153" t="s">
        <v>15</v>
      </c>
      <c r="C40" s="201" t="s">
        <v>9</v>
      </c>
      <c r="D40" s="425" t="s">
        <v>28</v>
      </c>
      <c r="E40" s="115" t="s">
        <v>41</v>
      </c>
      <c r="F40" s="116" t="s">
        <v>16</v>
      </c>
      <c r="G40" s="117"/>
      <c r="H40" s="107">
        <f>H41</f>
        <v>961000</v>
      </c>
      <c r="I40" s="108">
        <v>0</v>
      </c>
      <c r="J40" s="108">
        <f>J41</f>
        <v>0</v>
      </c>
      <c r="K40" s="107">
        <f t="shared" si="2"/>
        <v>961000</v>
      </c>
      <c r="L40" s="83"/>
      <c r="M40" s="108">
        <v>0</v>
      </c>
      <c r="N40" s="109">
        <f>N41</f>
        <v>0</v>
      </c>
      <c r="O40" s="102">
        <f t="shared" si="1"/>
        <v>961000</v>
      </c>
      <c r="P40" s="98">
        <f>P41</f>
        <v>0</v>
      </c>
      <c r="Q40" s="99">
        <f t="shared" si="0"/>
        <v>0</v>
      </c>
      <c r="R40" s="99"/>
    </row>
    <row r="41" spans="1:18" ht="15" hidden="1">
      <c r="A41" s="12"/>
      <c r="B41" s="151" t="s">
        <v>17</v>
      </c>
      <c r="C41" s="180" t="s">
        <v>9</v>
      </c>
      <c r="D41" s="181" t="s">
        <v>28</v>
      </c>
      <c r="E41" s="64" t="s">
        <v>41</v>
      </c>
      <c r="F41" s="65" t="s">
        <v>16</v>
      </c>
      <c r="G41" s="66">
        <v>200</v>
      </c>
      <c r="H41" s="67">
        <f>H42</f>
        <v>961000</v>
      </c>
      <c r="I41" s="86">
        <v>0</v>
      </c>
      <c r="J41" s="86">
        <f>J42</f>
        <v>0</v>
      </c>
      <c r="K41" s="67">
        <f t="shared" si="2"/>
        <v>961000</v>
      </c>
      <c r="L41" s="83"/>
      <c r="M41" s="86">
        <v>0</v>
      </c>
      <c r="N41" s="88">
        <f>N42</f>
        <v>0</v>
      </c>
      <c r="O41" s="102">
        <f t="shared" si="1"/>
        <v>961000</v>
      </c>
      <c r="P41" s="98">
        <f>P42</f>
        <v>0</v>
      </c>
      <c r="Q41" s="99">
        <f t="shared" si="0"/>
        <v>0</v>
      </c>
      <c r="R41" s="99"/>
    </row>
    <row r="42" spans="1:18" ht="15" hidden="1" customHeight="1">
      <c r="A42" s="12"/>
      <c r="B42" s="151" t="s">
        <v>19</v>
      </c>
      <c r="C42" s="180" t="s">
        <v>9</v>
      </c>
      <c r="D42" s="181" t="s">
        <v>28</v>
      </c>
      <c r="E42" s="64" t="s">
        <v>41</v>
      </c>
      <c r="F42" s="65" t="s">
        <v>16</v>
      </c>
      <c r="G42" s="66">
        <v>210</v>
      </c>
      <c r="H42" s="67">
        <f>H43+H44+H45</f>
        <v>961000</v>
      </c>
      <c r="I42" s="86">
        <v>0</v>
      </c>
      <c r="J42" s="86">
        <f>J43+J44+J45</f>
        <v>0</v>
      </c>
      <c r="K42" s="67">
        <f>H41+J41+I42</f>
        <v>961000</v>
      </c>
      <c r="L42" s="83"/>
      <c r="M42" s="86">
        <v>0</v>
      </c>
      <c r="N42" s="88">
        <f>N43+N44+N45</f>
        <v>0</v>
      </c>
      <c r="O42" s="102">
        <f t="shared" si="1"/>
        <v>961000</v>
      </c>
      <c r="P42" s="98">
        <f>P43+P44+P45</f>
        <v>0</v>
      </c>
      <c r="Q42" s="99">
        <f t="shared" si="0"/>
        <v>0</v>
      </c>
      <c r="R42" s="99"/>
    </row>
    <row r="43" spans="1:18" ht="15" hidden="1">
      <c r="A43" s="12"/>
      <c r="B43" s="151" t="s">
        <v>21</v>
      </c>
      <c r="C43" s="180" t="s">
        <v>9</v>
      </c>
      <c r="D43" s="181" t="s">
        <v>28</v>
      </c>
      <c r="E43" s="64">
        <v>9000005</v>
      </c>
      <c r="F43" s="65">
        <v>121</v>
      </c>
      <c r="G43" s="66">
        <v>211</v>
      </c>
      <c r="H43" s="67">
        <v>734000</v>
      </c>
      <c r="I43" s="86">
        <v>0</v>
      </c>
      <c r="J43" s="86">
        <v>0</v>
      </c>
      <c r="K43" s="67">
        <f>H43+J43+I43</f>
        <v>734000</v>
      </c>
      <c r="L43" s="83"/>
      <c r="M43" s="86">
        <v>0</v>
      </c>
      <c r="N43" s="88">
        <v>0</v>
      </c>
      <c r="O43" s="102">
        <v>0</v>
      </c>
      <c r="P43" s="98">
        <v>0</v>
      </c>
      <c r="Q43" s="99" t="e">
        <f t="shared" si="0"/>
        <v>#DIV/0!</v>
      </c>
      <c r="R43" s="99"/>
    </row>
    <row r="44" spans="1:18" ht="39" hidden="1" customHeight="1">
      <c r="A44" s="12"/>
      <c r="B44" s="151" t="s">
        <v>23</v>
      </c>
      <c r="C44" s="180" t="s">
        <v>9</v>
      </c>
      <c r="D44" s="181" t="s">
        <v>28</v>
      </c>
      <c r="E44" s="64">
        <v>9000005</v>
      </c>
      <c r="F44" s="65">
        <v>122</v>
      </c>
      <c r="G44" s="66">
        <v>212</v>
      </c>
      <c r="H44" s="67">
        <v>5000</v>
      </c>
      <c r="I44" s="86">
        <v>0</v>
      </c>
      <c r="J44" s="86">
        <v>0</v>
      </c>
      <c r="K44" s="67">
        <f>H44+J44+I44</f>
        <v>5000</v>
      </c>
      <c r="L44" s="83"/>
      <c r="M44" s="86">
        <v>0</v>
      </c>
      <c r="N44" s="88">
        <v>0</v>
      </c>
      <c r="O44" s="102">
        <v>0</v>
      </c>
      <c r="P44" s="98">
        <v>0</v>
      </c>
      <c r="Q44" s="99" t="e">
        <f t="shared" si="0"/>
        <v>#DIV/0!</v>
      </c>
      <c r="R44" s="99"/>
    </row>
    <row r="45" spans="1:18" ht="49.5" hidden="1" customHeight="1">
      <c r="A45" s="12"/>
      <c r="B45" s="151" t="s">
        <v>25</v>
      </c>
      <c r="C45" s="180" t="s">
        <v>9</v>
      </c>
      <c r="D45" s="181" t="s">
        <v>28</v>
      </c>
      <c r="E45" s="64">
        <v>9000005</v>
      </c>
      <c r="F45" s="65">
        <v>121</v>
      </c>
      <c r="G45" s="66">
        <v>213</v>
      </c>
      <c r="H45" s="67">
        <v>222000</v>
      </c>
      <c r="I45" s="86">
        <v>0</v>
      </c>
      <c r="J45" s="86">
        <v>0</v>
      </c>
      <c r="K45" s="67">
        <f>H45+J45+I45</f>
        <v>222000</v>
      </c>
      <c r="L45" s="83"/>
      <c r="M45" s="86">
        <v>0</v>
      </c>
      <c r="N45" s="88">
        <v>0</v>
      </c>
      <c r="O45" s="102">
        <v>0</v>
      </c>
      <c r="P45" s="98">
        <v>0</v>
      </c>
      <c r="Q45" s="99" t="e">
        <f t="shared" si="0"/>
        <v>#DIV/0!</v>
      </c>
      <c r="R45" s="99"/>
    </row>
    <row r="46" spans="1:18" ht="75.75" customHeight="1">
      <c r="A46" s="36"/>
      <c r="B46" s="151" t="s">
        <v>261</v>
      </c>
      <c r="C46" s="157" t="s">
        <v>9</v>
      </c>
      <c r="D46" s="165" t="s">
        <v>42</v>
      </c>
      <c r="E46" s="73"/>
      <c r="F46" s="74"/>
      <c r="G46" s="75"/>
      <c r="H46" s="67">
        <f>H47</f>
        <v>7338000</v>
      </c>
      <c r="I46" s="67">
        <f>I48+I69</f>
        <v>0</v>
      </c>
      <c r="J46" s="67">
        <f>J47</f>
        <v>37202</v>
      </c>
      <c r="K46" s="67">
        <f>H46+J46+I46</f>
        <v>7375202</v>
      </c>
      <c r="L46" s="68"/>
      <c r="M46" s="67">
        <f>M48+M69</f>
        <v>0</v>
      </c>
      <c r="N46" s="69">
        <f>N47</f>
        <v>0</v>
      </c>
      <c r="O46" s="102">
        <v>7169300</v>
      </c>
      <c r="P46" s="98">
        <v>4167279.72</v>
      </c>
      <c r="Q46" s="457">
        <f t="shared" si="0"/>
        <v>0.58126730922126291</v>
      </c>
      <c r="R46" s="457">
        <v>0.623</v>
      </c>
    </row>
    <row r="47" spans="1:18" ht="75" hidden="1">
      <c r="A47" s="36"/>
      <c r="B47" s="152" t="s">
        <v>11</v>
      </c>
      <c r="C47" s="76" t="s">
        <v>9</v>
      </c>
      <c r="D47" s="77" t="s">
        <v>42</v>
      </c>
      <c r="E47" s="77" t="s">
        <v>12</v>
      </c>
      <c r="F47" s="81"/>
      <c r="G47" s="82"/>
      <c r="H47" s="78">
        <f>H48+H69</f>
        <v>7338000</v>
      </c>
      <c r="I47" s="78">
        <f>I48+I69</f>
        <v>0</v>
      </c>
      <c r="J47" s="78">
        <f>J48+J69</f>
        <v>37202</v>
      </c>
      <c r="K47" s="78">
        <f>H47+J47</f>
        <v>7375202</v>
      </c>
      <c r="L47" s="68"/>
      <c r="M47" s="78">
        <f>M48+M69</f>
        <v>0</v>
      </c>
      <c r="N47" s="80">
        <f>N48+N69</f>
        <v>0</v>
      </c>
      <c r="O47" s="70">
        <f>K47+M47+N47</f>
        <v>7375202</v>
      </c>
      <c r="P47" s="71">
        <f>P48+P69</f>
        <v>2107177</v>
      </c>
      <c r="Q47" s="110">
        <f t="shared" si="0"/>
        <v>0.28571108967591669</v>
      </c>
      <c r="R47" s="110"/>
    </row>
    <row r="48" spans="1:18" s="39" customFormat="1" ht="21.75" hidden="1" customHeight="1">
      <c r="A48" s="38"/>
      <c r="B48" s="151" t="s">
        <v>29</v>
      </c>
      <c r="C48" s="75" t="s">
        <v>9</v>
      </c>
      <c r="D48" s="75" t="s">
        <v>42</v>
      </c>
      <c r="E48" s="64">
        <v>9000001</v>
      </c>
      <c r="F48" s="75"/>
      <c r="G48" s="75"/>
      <c r="H48" s="67">
        <f>H52+H53+H54+H56+H58+H59+H60+H61+H62+H64+H65</f>
        <v>6918000</v>
      </c>
      <c r="I48" s="86">
        <f>I49</f>
        <v>0</v>
      </c>
      <c r="J48" s="86">
        <f>J49</f>
        <v>37202</v>
      </c>
      <c r="K48" s="67">
        <f t="shared" ref="K48:K72" si="3">H48+J48+I48</f>
        <v>6955202</v>
      </c>
      <c r="L48" s="101"/>
      <c r="M48" s="86">
        <f>M49</f>
        <v>0</v>
      </c>
      <c r="N48" s="86">
        <f>N49</f>
        <v>0</v>
      </c>
      <c r="O48" s="102">
        <f>O52+O53+O54+O56+O57+O59+O60+O61+O62+O65+O64</f>
        <v>6298400</v>
      </c>
      <c r="P48" s="98">
        <f>P52+P53+P54+P56+P57+P59+P60+P61+P62+P65+P64</f>
        <v>1257176.9999999998</v>
      </c>
      <c r="Q48" s="99">
        <f t="shared" si="0"/>
        <v>0.19960259748507553</v>
      </c>
      <c r="R48" s="99"/>
    </row>
    <row r="49" spans="1:18" ht="30" hidden="1">
      <c r="A49" s="36"/>
      <c r="B49" s="153" t="s">
        <v>15</v>
      </c>
      <c r="C49" s="103" t="s">
        <v>9</v>
      </c>
      <c r="D49" s="104" t="s">
        <v>42</v>
      </c>
      <c r="E49" s="104" t="s">
        <v>30</v>
      </c>
      <c r="F49" s="105">
        <v>500</v>
      </c>
      <c r="G49" s="106"/>
      <c r="H49" s="107">
        <f>H50+H63</f>
        <v>6918000</v>
      </c>
      <c r="I49" s="108">
        <f>I50+I63</f>
        <v>0</v>
      </c>
      <c r="J49" s="108">
        <f>J50+J63</f>
        <v>37202</v>
      </c>
      <c r="K49" s="107">
        <f t="shared" si="3"/>
        <v>6955202</v>
      </c>
      <c r="L49" s="83"/>
      <c r="M49" s="108">
        <f>M50+M63</f>
        <v>0</v>
      </c>
      <c r="N49" s="109">
        <f>N50+N63</f>
        <v>0</v>
      </c>
      <c r="O49" s="70">
        <f t="shared" si="1"/>
        <v>6955202</v>
      </c>
      <c r="P49" s="71">
        <f>P50+P63</f>
        <v>1257177</v>
      </c>
      <c r="Q49" s="110">
        <f t="shared" si="0"/>
        <v>0.18075348494551272</v>
      </c>
      <c r="R49" s="110"/>
    </row>
    <row r="50" spans="1:18" ht="15" hidden="1">
      <c r="A50" s="36"/>
      <c r="B50" s="151" t="s">
        <v>17</v>
      </c>
      <c r="C50" s="72" t="s">
        <v>9</v>
      </c>
      <c r="D50" s="73" t="s">
        <v>42</v>
      </c>
      <c r="E50" s="73" t="s">
        <v>30</v>
      </c>
      <c r="F50" s="74">
        <v>500</v>
      </c>
      <c r="G50" s="75" t="s">
        <v>18</v>
      </c>
      <c r="H50" s="67">
        <f>H51+H55+H62</f>
        <v>6088000</v>
      </c>
      <c r="I50" s="86">
        <f>I51+I55+I62</f>
        <v>0</v>
      </c>
      <c r="J50" s="86">
        <f>J51+J55+J62</f>
        <v>0</v>
      </c>
      <c r="K50" s="67">
        <f t="shared" si="3"/>
        <v>6088000</v>
      </c>
      <c r="L50" s="83"/>
      <c r="M50" s="86">
        <f>M51+M55+M62</f>
        <v>0</v>
      </c>
      <c r="N50" s="88">
        <f>N51+N55+N62</f>
        <v>0</v>
      </c>
      <c r="O50" s="70">
        <f t="shared" si="1"/>
        <v>6088000</v>
      </c>
      <c r="P50" s="71">
        <f>P51+P55+P62</f>
        <v>1201285.3700000001</v>
      </c>
      <c r="Q50" s="110">
        <f t="shared" si="0"/>
        <v>0.19732019875164258</v>
      </c>
      <c r="R50" s="110"/>
    </row>
    <row r="51" spans="1:18" ht="16.5" hidden="1" customHeight="1">
      <c r="A51" s="36"/>
      <c r="B51" s="151" t="s">
        <v>19</v>
      </c>
      <c r="C51" s="72" t="s">
        <v>9</v>
      </c>
      <c r="D51" s="73" t="s">
        <v>42</v>
      </c>
      <c r="E51" s="73" t="s">
        <v>30</v>
      </c>
      <c r="F51" s="74">
        <v>500</v>
      </c>
      <c r="G51" s="75" t="s">
        <v>20</v>
      </c>
      <c r="H51" s="67">
        <f>H52+H53+H54</f>
        <v>4395000</v>
      </c>
      <c r="I51" s="86">
        <f>I52+I53+I54</f>
        <v>0</v>
      </c>
      <c r="J51" s="86">
        <f>J52+J53+J54</f>
        <v>0</v>
      </c>
      <c r="K51" s="67">
        <f t="shared" si="3"/>
        <v>4395000</v>
      </c>
      <c r="L51" s="83"/>
      <c r="M51" s="86">
        <f>M52+M53+M54</f>
        <v>0</v>
      </c>
      <c r="N51" s="88">
        <f>N52+N53+N54</f>
        <v>0</v>
      </c>
      <c r="O51" s="70">
        <f t="shared" si="1"/>
        <v>4395000</v>
      </c>
      <c r="P51" s="71">
        <f>P52+P53+P54</f>
        <v>972612.04</v>
      </c>
      <c r="Q51" s="110">
        <f t="shared" si="0"/>
        <v>0.22129966780432311</v>
      </c>
      <c r="R51" s="110"/>
    </row>
    <row r="52" spans="1:18" ht="15" hidden="1">
      <c r="A52" s="36"/>
      <c r="B52" s="151" t="s">
        <v>21</v>
      </c>
      <c r="C52" s="72" t="s">
        <v>9</v>
      </c>
      <c r="D52" s="73" t="s">
        <v>42</v>
      </c>
      <c r="E52" s="64">
        <v>9000001</v>
      </c>
      <c r="F52" s="74" t="s">
        <v>215</v>
      </c>
      <c r="G52" s="75" t="s">
        <v>22</v>
      </c>
      <c r="H52" s="67">
        <v>3360000</v>
      </c>
      <c r="I52" s="86">
        <v>0</v>
      </c>
      <c r="J52" s="86">
        <v>0</v>
      </c>
      <c r="K52" s="67">
        <f t="shared" si="3"/>
        <v>3360000</v>
      </c>
      <c r="L52" s="83"/>
      <c r="M52" s="86">
        <v>0</v>
      </c>
      <c r="N52" s="88">
        <v>0</v>
      </c>
      <c r="O52" s="70">
        <v>3300000</v>
      </c>
      <c r="P52" s="111">
        <v>731289.89</v>
      </c>
      <c r="Q52" s="110">
        <f t="shared" si="0"/>
        <v>0.22160299696969699</v>
      </c>
      <c r="R52" s="110"/>
    </row>
    <row r="53" spans="1:18" ht="15" hidden="1">
      <c r="A53" s="36"/>
      <c r="B53" s="151" t="s">
        <v>23</v>
      </c>
      <c r="C53" s="72" t="s">
        <v>9</v>
      </c>
      <c r="D53" s="73" t="s">
        <v>42</v>
      </c>
      <c r="E53" s="64">
        <v>9000001</v>
      </c>
      <c r="F53" s="74" t="s">
        <v>217</v>
      </c>
      <c r="G53" s="75" t="s">
        <v>24</v>
      </c>
      <c r="H53" s="67">
        <v>15000</v>
      </c>
      <c r="I53" s="86">
        <v>0</v>
      </c>
      <c r="J53" s="86">
        <v>0</v>
      </c>
      <c r="K53" s="67">
        <f t="shared" si="3"/>
        <v>15000</v>
      </c>
      <c r="L53" s="83"/>
      <c r="M53" s="86">
        <v>0</v>
      </c>
      <c r="N53" s="88">
        <v>0</v>
      </c>
      <c r="O53" s="70">
        <v>9000</v>
      </c>
      <c r="P53" s="112">
        <v>1300</v>
      </c>
      <c r="Q53" s="110">
        <f t="shared" si="0"/>
        <v>0.14444444444444443</v>
      </c>
      <c r="R53" s="110"/>
    </row>
    <row r="54" spans="1:18" ht="15" hidden="1">
      <c r="A54" s="36"/>
      <c r="B54" s="151" t="s">
        <v>25</v>
      </c>
      <c r="C54" s="72" t="s">
        <v>9</v>
      </c>
      <c r="D54" s="73" t="s">
        <v>42</v>
      </c>
      <c r="E54" s="64">
        <v>9000001</v>
      </c>
      <c r="F54" s="74" t="s">
        <v>215</v>
      </c>
      <c r="G54" s="75" t="s">
        <v>26</v>
      </c>
      <c r="H54" s="67">
        <v>1020000</v>
      </c>
      <c r="I54" s="86">
        <v>0</v>
      </c>
      <c r="J54" s="86">
        <v>0</v>
      </c>
      <c r="K54" s="67">
        <f t="shared" si="3"/>
        <v>1020000</v>
      </c>
      <c r="L54" s="83"/>
      <c r="M54" s="86">
        <v>0</v>
      </c>
      <c r="N54" s="88">
        <v>0</v>
      </c>
      <c r="O54" s="70">
        <v>1000000</v>
      </c>
      <c r="P54" s="112">
        <v>240022.15</v>
      </c>
      <c r="Q54" s="110">
        <f t="shared" si="0"/>
        <v>0.24002214999999999</v>
      </c>
      <c r="R54" s="110"/>
    </row>
    <row r="55" spans="1:18" ht="15" hidden="1">
      <c r="A55" s="36"/>
      <c r="B55" s="151" t="s">
        <v>31</v>
      </c>
      <c r="C55" s="72" t="s">
        <v>9</v>
      </c>
      <c r="D55" s="73" t="s">
        <v>42</v>
      </c>
      <c r="E55" s="73" t="s">
        <v>30</v>
      </c>
      <c r="F55" s="74">
        <v>500</v>
      </c>
      <c r="G55" s="75" t="s">
        <v>43</v>
      </c>
      <c r="H55" s="67">
        <f>H56+H58+H59+H60+H61</f>
        <v>1643000</v>
      </c>
      <c r="I55" s="86">
        <f>I56+I58+I59+I60+I61</f>
        <v>0</v>
      </c>
      <c r="J55" s="86">
        <f>J56+J58+J59+J60+J61</f>
        <v>0</v>
      </c>
      <c r="K55" s="67">
        <f t="shared" si="3"/>
        <v>1643000</v>
      </c>
      <c r="L55" s="83"/>
      <c r="M55" s="86">
        <f>M56+M58+M59+M60+M61</f>
        <v>0</v>
      </c>
      <c r="N55" s="88">
        <f>N56+N58+N59+N60+N61</f>
        <v>0</v>
      </c>
      <c r="O55" s="70">
        <f t="shared" si="1"/>
        <v>1643000</v>
      </c>
      <c r="P55" s="112">
        <f>P56+P58+P59+P60+P61</f>
        <v>226501.27000000002</v>
      </c>
      <c r="Q55" s="110">
        <f t="shared" si="0"/>
        <v>0.13785835057821061</v>
      </c>
      <c r="R55" s="110"/>
    </row>
    <row r="56" spans="1:18" ht="15" hidden="1">
      <c r="A56" s="36"/>
      <c r="B56" s="151" t="s">
        <v>32</v>
      </c>
      <c r="C56" s="72" t="s">
        <v>9</v>
      </c>
      <c r="D56" s="73" t="s">
        <v>42</v>
      </c>
      <c r="E56" s="64">
        <v>9000001</v>
      </c>
      <c r="F56" s="74" t="s">
        <v>204</v>
      </c>
      <c r="G56" s="75" t="s">
        <v>44</v>
      </c>
      <c r="H56" s="67">
        <v>350000</v>
      </c>
      <c r="I56" s="86">
        <v>0</v>
      </c>
      <c r="J56" s="86">
        <v>0</v>
      </c>
      <c r="K56" s="67">
        <f t="shared" si="3"/>
        <v>350000</v>
      </c>
      <c r="L56" s="83"/>
      <c r="M56" s="86">
        <v>0</v>
      </c>
      <c r="N56" s="88">
        <v>0</v>
      </c>
      <c r="O56" s="70">
        <v>251500</v>
      </c>
      <c r="P56" s="112">
        <v>50128.69</v>
      </c>
      <c r="Q56" s="110">
        <f t="shared" si="0"/>
        <v>0.19931884691848908</v>
      </c>
      <c r="R56" s="110"/>
    </row>
    <row r="57" spans="1:18" ht="15" hidden="1">
      <c r="A57" s="36"/>
      <c r="B57" s="151" t="s">
        <v>33</v>
      </c>
      <c r="C57" s="72" t="s">
        <v>9</v>
      </c>
      <c r="D57" s="73" t="s">
        <v>42</v>
      </c>
      <c r="E57" s="64">
        <v>9000001</v>
      </c>
      <c r="F57" s="74" t="s">
        <v>204</v>
      </c>
      <c r="G57" s="75" t="s">
        <v>45</v>
      </c>
      <c r="H57" s="67"/>
      <c r="I57" s="86"/>
      <c r="J57" s="86"/>
      <c r="K57" s="67"/>
      <c r="L57" s="83"/>
      <c r="M57" s="86"/>
      <c r="N57" s="88"/>
      <c r="O57" s="70">
        <v>0</v>
      </c>
      <c r="P57" s="112">
        <v>0</v>
      </c>
      <c r="Q57" s="110" t="e">
        <f t="shared" si="0"/>
        <v>#DIV/0!</v>
      </c>
      <c r="R57" s="110"/>
    </row>
    <row r="58" spans="1:18" ht="15" hidden="1">
      <c r="A58" s="36"/>
      <c r="B58" s="151" t="s">
        <v>33</v>
      </c>
      <c r="C58" s="72" t="s">
        <v>9</v>
      </c>
      <c r="D58" s="73" t="s">
        <v>42</v>
      </c>
      <c r="E58" s="73" t="s">
        <v>30</v>
      </c>
      <c r="F58" s="74">
        <v>500</v>
      </c>
      <c r="G58" s="75" t="s">
        <v>45</v>
      </c>
      <c r="H58" s="67">
        <v>7000</v>
      </c>
      <c r="I58" s="86">
        <v>0</v>
      </c>
      <c r="J58" s="86">
        <v>0</v>
      </c>
      <c r="K58" s="67">
        <f t="shared" si="3"/>
        <v>7000</v>
      </c>
      <c r="L58" s="83"/>
      <c r="M58" s="86">
        <v>0</v>
      </c>
      <c r="N58" s="88">
        <v>0</v>
      </c>
      <c r="O58" s="70">
        <v>0</v>
      </c>
      <c r="P58" s="112">
        <v>0</v>
      </c>
      <c r="Q58" s="110" t="e">
        <f t="shared" si="0"/>
        <v>#DIV/0!</v>
      </c>
      <c r="R58" s="110"/>
    </row>
    <row r="59" spans="1:18" ht="15" hidden="1">
      <c r="A59" s="36"/>
      <c r="B59" s="151" t="s">
        <v>46</v>
      </c>
      <c r="C59" s="72" t="s">
        <v>9</v>
      </c>
      <c r="D59" s="73" t="s">
        <v>42</v>
      </c>
      <c r="E59" s="64">
        <v>9000001</v>
      </c>
      <c r="F59" s="74" t="s">
        <v>204</v>
      </c>
      <c r="G59" s="75" t="s">
        <v>47</v>
      </c>
      <c r="H59" s="67">
        <v>300000</v>
      </c>
      <c r="I59" s="86">
        <v>0</v>
      </c>
      <c r="J59" s="86">
        <v>0</v>
      </c>
      <c r="K59" s="67">
        <f t="shared" si="3"/>
        <v>300000</v>
      </c>
      <c r="L59" s="83"/>
      <c r="M59" s="86">
        <v>0</v>
      </c>
      <c r="N59" s="88">
        <v>0</v>
      </c>
      <c r="O59" s="70">
        <v>350000</v>
      </c>
      <c r="P59" s="112">
        <v>88576.66</v>
      </c>
      <c r="Q59" s="110">
        <f t="shared" si="0"/>
        <v>0.25307617142857142</v>
      </c>
      <c r="R59" s="110"/>
    </row>
    <row r="60" spans="1:18" ht="13.5" hidden="1" customHeight="1">
      <c r="A60" s="36"/>
      <c r="B60" s="151" t="s">
        <v>34</v>
      </c>
      <c r="C60" s="72" t="s">
        <v>9</v>
      </c>
      <c r="D60" s="73" t="s">
        <v>42</v>
      </c>
      <c r="E60" s="64">
        <v>9000001</v>
      </c>
      <c r="F60" s="74" t="s">
        <v>204</v>
      </c>
      <c r="G60" s="75" t="s">
        <v>48</v>
      </c>
      <c r="H60" s="67">
        <v>600000</v>
      </c>
      <c r="I60" s="86">
        <v>0</v>
      </c>
      <c r="J60" s="86">
        <v>0</v>
      </c>
      <c r="K60" s="67">
        <f t="shared" si="3"/>
        <v>600000</v>
      </c>
      <c r="L60" s="83" t="s">
        <v>49</v>
      </c>
      <c r="M60" s="86">
        <v>0</v>
      </c>
      <c r="N60" s="88">
        <v>0</v>
      </c>
      <c r="O60" s="70">
        <v>457000</v>
      </c>
      <c r="P60" s="112">
        <v>4376</v>
      </c>
      <c r="Q60" s="110">
        <f t="shared" si="0"/>
        <v>9.5754923413566735E-3</v>
      </c>
      <c r="R60" s="110"/>
    </row>
    <row r="61" spans="1:18" ht="15" hidden="1">
      <c r="A61" s="36"/>
      <c r="B61" s="151" t="s">
        <v>35</v>
      </c>
      <c r="C61" s="72" t="s">
        <v>9</v>
      </c>
      <c r="D61" s="73" t="s">
        <v>42</v>
      </c>
      <c r="E61" s="64">
        <v>9000001</v>
      </c>
      <c r="F61" s="74" t="s">
        <v>204</v>
      </c>
      <c r="G61" s="75" t="s">
        <v>50</v>
      </c>
      <c r="H61" s="67">
        <v>386000</v>
      </c>
      <c r="I61" s="86">
        <v>0</v>
      </c>
      <c r="J61" s="86">
        <v>0</v>
      </c>
      <c r="K61" s="67">
        <f t="shared" si="3"/>
        <v>386000</v>
      </c>
      <c r="L61" s="83"/>
      <c r="M61" s="86">
        <v>0</v>
      </c>
      <c r="N61" s="88">
        <v>0</v>
      </c>
      <c r="O61" s="70">
        <v>378000</v>
      </c>
      <c r="P61" s="112">
        <v>83419.92</v>
      </c>
      <c r="Q61" s="110">
        <f t="shared" si="0"/>
        <v>0.22068761904761905</v>
      </c>
      <c r="R61" s="110"/>
    </row>
    <row r="62" spans="1:18" ht="15" hidden="1">
      <c r="A62" s="36"/>
      <c r="B62" s="151" t="s">
        <v>36</v>
      </c>
      <c r="C62" s="72" t="s">
        <v>9</v>
      </c>
      <c r="D62" s="73" t="s">
        <v>42</v>
      </c>
      <c r="E62" s="64">
        <v>9000001</v>
      </c>
      <c r="F62" s="74" t="s">
        <v>204</v>
      </c>
      <c r="G62" s="75" t="s">
        <v>51</v>
      </c>
      <c r="H62" s="67">
        <v>50000</v>
      </c>
      <c r="I62" s="86">
        <v>0</v>
      </c>
      <c r="J62" s="86">
        <v>0</v>
      </c>
      <c r="K62" s="67">
        <f t="shared" si="3"/>
        <v>50000</v>
      </c>
      <c r="L62" s="83"/>
      <c r="M62" s="86">
        <v>0</v>
      </c>
      <c r="N62" s="88">
        <v>0</v>
      </c>
      <c r="O62" s="70">
        <v>42900</v>
      </c>
      <c r="P62" s="112">
        <v>2172.06</v>
      </c>
      <c r="Q62" s="110">
        <f t="shared" si="0"/>
        <v>5.0630769230769229E-2</v>
      </c>
      <c r="R62" s="110"/>
    </row>
    <row r="63" spans="1:18" ht="15" hidden="1">
      <c r="A63" s="36"/>
      <c r="B63" s="151" t="s">
        <v>37</v>
      </c>
      <c r="C63" s="72" t="s">
        <v>9</v>
      </c>
      <c r="D63" s="73" t="s">
        <v>42</v>
      </c>
      <c r="E63" s="73" t="s">
        <v>30</v>
      </c>
      <c r="F63" s="74">
        <v>500</v>
      </c>
      <c r="G63" s="75" t="s">
        <v>52</v>
      </c>
      <c r="H63" s="67">
        <f>H64+H65</f>
        <v>830000</v>
      </c>
      <c r="I63" s="86">
        <f>I64+I65</f>
        <v>0</v>
      </c>
      <c r="J63" s="86">
        <f>J64+J65</f>
        <v>37202</v>
      </c>
      <c r="K63" s="67">
        <f t="shared" si="3"/>
        <v>867202</v>
      </c>
      <c r="L63" s="83"/>
      <c r="M63" s="86">
        <f>M64+M65</f>
        <v>0</v>
      </c>
      <c r="N63" s="88">
        <f>N64+N65</f>
        <v>0</v>
      </c>
      <c r="O63" s="70">
        <f t="shared" si="1"/>
        <v>867202</v>
      </c>
      <c r="P63" s="112">
        <f>P64+P65</f>
        <v>55891.63</v>
      </c>
      <c r="Q63" s="110">
        <f t="shared" si="0"/>
        <v>6.4450531710028347E-2</v>
      </c>
      <c r="R63" s="110"/>
    </row>
    <row r="64" spans="1:18" ht="15" hidden="1">
      <c r="A64" s="36"/>
      <c r="B64" s="151" t="s">
        <v>38</v>
      </c>
      <c r="C64" s="72" t="s">
        <v>9</v>
      </c>
      <c r="D64" s="73" t="s">
        <v>42</v>
      </c>
      <c r="E64" s="73" t="s">
        <v>30</v>
      </c>
      <c r="F64" s="74">
        <v>500</v>
      </c>
      <c r="G64" s="75" t="s">
        <v>53</v>
      </c>
      <c r="H64" s="67">
        <v>400000</v>
      </c>
      <c r="I64" s="86">
        <v>0</v>
      </c>
      <c r="J64" s="86">
        <v>0</v>
      </c>
      <c r="K64" s="67">
        <f t="shared" si="3"/>
        <v>400000</v>
      </c>
      <c r="L64" s="83"/>
      <c r="M64" s="86">
        <v>0</v>
      </c>
      <c r="N64" s="88">
        <v>0</v>
      </c>
      <c r="O64" s="70">
        <v>250000</v>
      </c>
      <c r="P64" s="112">
        <v>0</v>
      </c>
      <c r="Q64" s="110">
        <f t="shared" si="0"/>
        <v>0</v>
      </c>
      <c r="R64" s="110"/>
    </row>
    <row r="65" spans="1:18" ht="15" hidden="1" customHeight="1">
      <c r="A65" s="36"/>
      <c r="B65" s="152" t="s">
        <v>39</v>
      </c>
      <c r="C65" s="76" t="s">
        <v>9</v>
      </c>
      <c r="D65" s="77" t="s">
        <v>42</v>
      </c>
      <c r="E65" s="64">
        <v>9000001</v>
      </c>
      <c r="F65" s="81" t="s">
        <v>204</v>
      </c>
      <c r="G65" s="82" t="s">
        <v>54</v>
      </c>
      <c r="H65" s="78">
        <v>430000</v>
      </c>
      <c r="I65" s="79">
        <v>0</v>
      </c>
      <c r="J65" s="79">
        <v>37202</v>
      </c>
      <c r="K65" s="78">
        <f t="shared" si="3"/>
        <v>467202</v>
      </c>
      <c r="L65" s="83"/>
      <c r="M65" s="79">
        <v>0</v>
      </c>
      <c r="N65" s="84">
        <v>0</v>
      </c>
      <c r="O65" s="70">
        <v>260000</v>
      </c>
      <c r="P65" s="112">
        <v>55891.63</v>
      </c>
      <c r="Q65" s="110">
        <f>P65/O65*100%</f>
        <v>0.21496780769230769</v>
      </c>
      <c r="R65" s="110"/>
    </row>
    <row r="66" spans="1:18" ht="18.75" hidden="1" customHeight="1">
      <c r="A66" s="36"/>
      <c r="B66" s="151" t="s">
        <v>205</v>
      </c>
      <c r="C66" s="118" t="s">
        <v>9</v>
      </c>
      <c r="D66" s="119" t="s">
        <v>42</v>
      </c>
      <c r="E66" s="119" t="s">
        <v>203</v>
      </c>
      <c r="F66" s="120"/>
      <c r="G66" s="75"/>
      <c r="H66" s="78"/>
      <c r="I66" s="79"/>
      <c r="J66" s="79"/>
      <c r="K66" s="78"/>
      <c r="L66" s="83"/>
      <c r="M66" s="79"/>
      <c r="N66" s="84"/>
      <c r="O66" s="102">
        <f>O67+O68</f>
        <v>57100</v>
      </c>
      <c r="P66" s="121">
        <f>P67+P68</f>
        <v>0</v>
      </c>
      <c r="Q66" s="99">
        <v>0</v>
      </c>
      <c r="R66" s="99"/>
    </row>
    <row r="67" spans="1:18" ht="15" hidden="1" customHeight="1">
      <c r="A67" s="36"/>
      <c r="B67" s="151" t="s">
        <v>36</v>
      </c>
      <c r="C67" s="122" t="s">
        <v>9</v>
      </c>
      <c r="D67" s="123" t="s">
        <v>42</v>
      </c>
      <c r="E67" s="123" t="s">
        <v>203</v>
      </c>
      <c r="F67" s="124" t="s">
        <v>204</v>
      </c>
      <c r="G67" s="106" t="s">
        <v>51</v>
      </c>
      <c r="H67" s="67"/>
      <c r="I67" s="86"/>
      <c r="J67" s="86"/>
      <c r="K67" s="67"/>
      <c r="L67" s="125"/>
      <c r="M67" s="86"/>
      <c r="N67" s="88"/>
      <c r="O67" s="126">
        <v>17100</v>
      </c>
      <c r="P67" s="127">
        <v>0</v>
      </c>
      <c r="Q67" s="128">
        <v>0</v>
      </c>
      <c r="R67" s="128"/>
    </row>
    <row r="68" spans="1:18" ht="15" hidden="1" customHeight="1">
      <c r="A68" s="36"/>
      <c r="B68" s="152" t="s">
        <v>39</v>
      </c>
      <c r="C68" s="129" t="s">
        <v>9</v>
      </c>
      <c r="D68" s="130" t="s">
        <v>42</v>
      </c>
      <c r="E68" s="130" t="s">
        <v>203</v>
      </c>
      <c r="F68" s="131" t="s">
        <v>204</v>
      </c>
      <c r="G68" s="132" t="s">
        <v>54</v>
      </c>
      <c r="H68" s="93">
        <v>430000</v>
      </c>
      <c r="I68" s="94">
        <v>0</v>
      </c>
      <c r="J68" s="94">
        <v>37202</v>
      </c>
      <c r="K68" s="93">
        <f t="shared" ref="K68" si="4">H68+J68+I68</f>
        <v>467202</v>
      </c>
      <c r="L68" s="83"/>
      <c r="M68" s="94">
        <v>0</v>
      </c>
      <c r="N68" s="95">
        <v>0</v>
      </c>
      <c r="O68" s="126">
        <v>40000</v>
      </c>
      <c r="P68" s="71">
        <v>0</v>
      </c>
      <c r="Q68" s="128">
        <f t="shared" ref="Q68" si="5">P68/O68*100%</f>
        <v>0</v>
      </c>
      <c r="R68" s="128"/>
    </row>
    <row r="69" spans="1:18" ht="19.5" hidden="1" customHeight="1">
      <c r="A69" s="36"/>
      <c r="B69" s="151" t="s">
        <v>55</v>
      </c>
      <c r="C69" s="75" t="s">
        <v>9</v>
      </c>
      <c r="D69" s="75" t="s">
        <v>42</v>
      </c>
      <c r="E69" s="75" t="s">
        <v>218</v>
      </c>
      <c r="F69" s="75"/>
      <c r="G69" s="75"/>
      <c r="H69" s="67">
        <f>H70</f>
        <v>420000</v>
      </c>
      <c r="I69" s="86">
        <f t="shared" ref="I69" si="6">I70</f>
        <v>0</v>
      </c>
      <c r="J69" s="133">
        <f t="shared" ref="I69:J71" si="7">J70</f>
        <v>0</v>
      </c>
      <c r="K69" s="67">
        <f t="shared" si="3"/>
        <v>420000</v>
      </c>
      <c r="L69" s="101"/>
      <c r="M69" s="86">
        <f t="shared" ref="M69:N71" si="8">M70</f>
        <v>0</v>
      </c>
      <c r="N69" s="133">
        <f t="shared" si="8"/>
        <v>0</v>
      </c>
      <c r="O69" s="102">
        <f>O72</f>
        <v>850000</v>
      </c>
      <c r="P69" s="98">
        <f>P70</f>
        <v>850000</v>
      </c>
      <c r="Q69" s="99">
        <f t="shared" si="0"/>
        <v>1</v>
      </c>
      <c r="R69" s="99"/>
    </row>
    <row r="70" spans="1:18" ht="15" hidden="1">
      <c r="A70" s="36"/>
      <c r="B70" s="153" t="s">
        <v>55</v>
      </c>
      <c r="C70" s="103" t="s">
        <v>9</v>
      </c>
      <c r="D70" s="104" t="s">
        <v>42</v>
      </c>
      <c r="E70" s="104" t="s">
        <v>56</v>
      </c>
      <c r="F70" s="105" t="s">
        <v>57</v>
      </c>
      <c r="G70" s="106"/>
      <c r="H70" s="107">
        <f>H71</f>
        <v>420000</v>
      </c>
      <c r="I70" s="108">
        <f t="shared" si="7"/>
        <v>0</v>
      </c>
      <c r="J70" s="134">
        <f t="shared" si="7"/>
        <v>0</v>
      </c>
      <c r="K70" s="107">
        <f t="shared" si="3"/>
        <v>420000</v>
      </c>
      <c r="L70" s="83"/>
      <c r="M70" s="108">
        <f t="shared" si="8"/>
        <v>0</v>
      </c>
      <c r="N70" s="135">
        <f t="shared" si="8"/>
        <v>0</v>
      </c>
      <c r="O70" s="70">
        <f t="shared" si="1"/>
        <v>420000</v>
      </c>
      <c r="P70" s="71">
        <f>P71</f>
        <v>850000</v>
      </c>
      <c r="Q70" s="110">
        <f t="shared" si="0"/>
        <v>2.0238095238095237</v>
      </c>
      <c r="R70" s="110"/>
    </row>
    <row r="71" spans="1:18" ht="15" hidden="1">
      <c r="A71" s="36"/>
      <c r="B71" s="151" t="s">
        <v>17</v>
      </c>
      <c r="C71" s="72" t="s">
        <v>9</v>
      </c>
      <c r="D71" s="73" t="s">
        <v>42</v>
      </c>
      <c r="E71" s="73" t="s">
        <v>56</v>
      </c>
      <c r="F71" s="74" t="s">
        <v>57</v>
      </c>
      <c r="G71" s="75" t="s">
        <v>18</v>
      </c>
      <c r="H71" s="67">
        <f>H72</f>
        <v>420000</v>
      </c>
      <c r="I71" s="86">
        <f t="shared" si="7"/>
        <v>0</v>
      </c>
      <c r="J71" s="133">
        <f t="shared" si="7"/>
        <v>0</v>
      </c>
      <c r="K71" s="67">
        <f t="shared" si="3"/>
        <v>420000</v>
      </c>
      <c r="L71" s="83"/>
      <c r="M71" s="86">
        <f t="shared" si="8"/>
        <v>0</v>
      </c>
      <c r="N71" s="136">
        <f t="shared" si="8"/>
        <v>0</v>
      </c>
      <c r="O71" s="70">
        <f t="shared" si="1"/>
        <v>420000</v>
      </c>
      <c r="P71" s="71">
        <f>P72</f>
        <v>850000</v>
      </c>
      <c r="Q71" s="110">
        <f t="shared" si="0"/>
        <v>2.0238095238095237</v>
      </c>
      <c r="R71" s="110"/>
    </row>
    <row r="72" spans="1:18" ht="43.5" customHeight="1">
      <c r="A72" s="36"/>
      <c r="B72" s="151" t="s">
        <v>276</v>
      </c>
      <c r="C72" s="72" t="s">
        <v>9</v>
      </c>
      <c r="D72" s="73" t="s">
        <v>42</v>
      </c>
      <c r="E72" s="73" t="s">
        <v>218</v>
      </c>
      <c r="F72" s="74" t="s">
        <v>57</v>
      </c>
      <c r="G72" s="75" t="s">
        <v>51</v>
      </c>
      <c r="H72" s="67">
        <v>420000</v>
      </c>
      <c r="I72" s="86">
        <v>0</v>
      </c>
      <c r="J72" s="67">
        <v>0</v>
      </c>
      <c r="K72" s="67">
        <f t="shared" si="3"/>
        <v>420000</v>
      </c>
      <c r="L72" s="83"/>
      <c r="M72" s="86">
        <v>0</v>
      </c>
      <c r="N72" s="69">
        <v>0</v>
      </c>
      <c r="O72" s="70">
        <v>850000</v>
      </c>
      <c r="P72" s="98">
        <v>850000</v>
      </c>
      <c r="Q72" s="110">
        <f t="shared" si="0"/>
        <v>1</v>
      </c>
      <c r="R72" s="110"/>
    </row>
    <row r="73" spans="1:18" ht="35.25" hidden="1" customHeight="1">
      <c r="A73" s="36"/>
      <c r="B73" s="152" t="s">
        <v>59</v>
      </c>
      <c r="C73" s="76" t="s">
        <v>9</v>
      </c>
      <c r="D73" s="77" t="s">
        <v>60</v>
      </c>
      <c r="E73" s="77"/>
      <c r="F73" s="81"/>
      <c r="G73" s="82"/>
      <c r="H73" s="78">
        <f>H74</f>
        <v>143000</v>
      </c>
      <c r="I73" s="79">
        <f>I74</f>
        <v>0</v>
      </c>
      <c r="J73" s="78">
        <f>J74</f>
        <v>-37202</v>
      </c>
      <c r="K73" s="78">
        <f>K74</f>
        <v>105798</v>
      </c>
      <c r="L73" s="83"/>
      <c r="M73" s="79">
        <f>M74</f>
        <v>0</v>
      </c>
      <c r="N73" s="80">
        <f>N74</f>
        <v>0</v>
      </c>
      <c r="O73" s="70"/>
      <c r="P73" s="71"/>
      <c r="Q73" s="110" t="e">
        <f t="shared" si="0"/>
        <v>#DIV/0!</v>
      </c>
      <c r="R73" s="110"/>
    </row>
    <row r="74" spans="1:18" ht="65.25" customHeight="1">
      <c r="A74" s="36"/>
      <c r="B74" s="151" t="s">
        <v>260</v>
      </c>
      <c r="C74" s="75" t="s">
        <v>9</v>
      </c>
      <c r="D74" s="75" t="s">
        <v>60</v>
      </c>
      <c r="E74" s="75" t="s">
        <v>220</v>
      </c>
      <c r="F74" s="75"/>
      <c r="G74" s="75"/>
      <c r="H74" s="67">
        <f t="shared" ref="H74:N77" si="9">H75</f>
        <v>143000</v>
      </c>
      <c r="I74" s="67">
        <f t="shared" si="9"/>
        <v>0</v>
      </c>
      <c r="J74" s="67">
        <f t="shared" si="9"/>
        <v>-37202</v>
      </c>
      <c r="K74" s="67">
        <f t="shared" si="9"/>
        <v>105798</v>
      </c>
      <c r="L74" s="101"/>
      <c r="M74" s="67">
        <f t="shared" si="9"/>
        <v>0</v>
      </c>
      <c r="N74" s="67">
        <f t="shared" si="9"/>
        <v>0</v>
      </c>
      <c r="O74" s="102">
        <v>61600</v>
      </c>
      <c r="P74" s="98">
        <v>46200</v>
      </c>
      <c r="Q74" s="457">
        <f t="shared" si="0"/>
        <v>0.75</v>
      </c>
      <c r="R74" s="457">
        <v>0.75</v>
      </c>
    </row>
    <row r="75" spans="1:18" ht="15" hidden="1">
      <c r="A75" s="36"/>
      <c r="B75" s="153" t="s">
        <v>59</v>
      </c>
      <c r="C75" s="103" t="s">
        <v>9</v>
      </c>
      <c r="D75" s="104" t="s">
        <v>60</v>
      </c>
      <c r="E75" s="104" t="s">
        <v>61</v>
      </c>
      <c r="F75" s="105" t="s">
        <v>62</v>
      </c>
      <c r="G75" s="106"/>
      <c r="H75" s="107">
        <f t="shared" si="9"/>
        <v>143000</v>
      </c>
      <c r="I75" s="107">
        <f t="shared" si="9"/>
        <v>0</v>
      </c>
      <c r="J75" s="107">
        <f t="shared" si="9"/>
        <v>-37202</v>
      </c>
      <c r="K75" s="107">
        <f t="shared" si="9"/>
        <v>105798</v>
      </c>
      <c r="L75" s="83"/>
      <c r="M75" s="107">
        <f t="shared" si="9"/>
        <v>0</v>
      </c>
      <c r="N75" s="137">
        <f t="shared" si="9"/>
        <v>0</v>
      </c>
      <c r="O75" s="70">
        <f t="shared" si="1"/>
        <v>105798</v>
      </c>
      <c r="P75" s="71">
        <f>P76</f>
        <v>9250</v>
      </c>
      <c r="Q75" s="110">
        <f t="shared" si="0"/>
        <v>8.7430764286659482E-2</v>
      </c>
      <c r="R75" s="110"/>
    </row>
    <row r="76" spans="1:18" ht="15" hidden="1">
      <c r="A76" s="36"/>
      <c r="B76" s="151" t="s">
        <v>17</v>
      </c>
      <c r="C76" s="72" t="s">
        <v>9</v>
      </c>
      <c r="D76" s="73" t="s">
        <v>60</v>
      </c>
      <c r="E76" s="73" t="s">
        <v>61</v>
      </c>
      <c r="F76" s="74" t="s">
        <v>62</v>
      </c>
      <c r="G76" s="75" t="s">
        <v>18</v>
      </c>
      <c r="H76" s="67">
        <f t="shared" si="9"/>
        <v>143000</v>
      </c>
      <c r="I76" s="67">
        <f t="shared" si="9"/>
        <v>0</v>
      </c>
      <c r="J76" s="67">
        <f t="shared" si="9"/>
        <v>-37202</v>
      </c>
      <c r="K76" s="67">
        <f t="shared" si="9"/>
        <v>105798</v>
      </c>
      <c r="L76" s="83"/>
      <c r="M76" s="67">
        <f t="shared" si="9"/>
        <v>0</v>
      </c>
      <c r="N76" s="69">
        <f t="shared" si="9"/>
        <v>0</v>
      </c>
      <c r="O76" s="70">
        <f t="shared" si="1"/>
        <v>105798</v>
      </c>
      <c r="P76" s="71">
        <f>P77</f>
        <v>9250</v>
      </c>
      <c r="Q76" s="110">
        <f t="shared" si="0"/>
        <v>8.7430764286659482E-2</v>
      </c>
      <c r="R76" s="110"/>
    </row>
    <row r="77" spans="1:18" ht="15" hidden="1">
      <c r="A77" s="36"/>
      <c r="B77" s="151" t="s">
        <v>63</v>
      </c>
      <c r="C77" s="72" t="s">
        <v>9</v>
      </c>
      <c r="D77" s="73" t="s">
        <v>60</v>
      </c>
      <c r="E77" s="73" t="s">
        <v>61</v>
      </c>
      <c r="F77" s="74" t="s">
        <v>62</v>
      </c>
      <c r="G77" s="75" t="s">
        <v>64</v>
      </c>
      <c r="H77" s="67">
        <f t="shared" si="9"/>
        <v>143000</v>
      </c>
      <c r="I77" s="67">
        <f t="shared" si="9"/>
        <v>0</v>
      </c>
      <c r="J77" s="67">
        <f t="shared" si="9"/>
        <v>-37202</v>
      </c>
      <c r="K77" s="67">
        <f t="shared" si="9"/>
        <v>105798</v>
      </c>
      <c r="L77" s="83"/>
      <c r="M77" s="67">
        <f t="shared" si="9"/>
        <v>0</v>
      </c>
      <c r="N77" s="69">
        <f t="shared" si="9"/>
        <v>0</v>
      </c>
      <c r="O77" s="70">
        <f t="shared" si="1"/>
        <v>105798</v>
      </c>
      <c r="P77" s="71">
        <f>P78</f>
        <v>9250</v>
      </c>
      <c r="Q77" s="110">
        <f t="shared" si="0"/>
        <v>8.7430764286659482E-2</v>
      </c>
      <c r="R77" s="110"/>
    </row>
    <row r="78" spans="1:18" ht="30" hidden="1">
      <c r="A78" s="36"/>
      <c r="B78" s="151" t="s">
        <v>65</v>
      </c>
      <c r="C78" s="72" t="s">
        <v>9</v>
      </c>
      <c r="D78" s="73" t="s">
        <v>60</v>
      </c>
      <c r="E78" s="73" t="s">
        <v>220</v>
      </c>
      <c r="F78" s="74" t="s">
        <v>219</v>
      </c>
      <c r="G78" s="75" t="s">
        <v>66</v>
      </c>
      <c r="H78" s="67">
        <v>143000</v>
      </c>
      <c r="I78" s="67">
        <v>0</v>
      </c>
      <c r="J78" s="67">
        <v>-37202</v>
      </c>
      <c r="K78" s="67">
        <f>H78+I78+J78</f>
        <v>105798</v>
      </c>
      <c r="L78" s="83" t="s">
        <v>67</v>
      </c>
      <c r="M78" s="67">
        <v>0</v>
      </c>
      <c r="N78" s="69">
        <v>0</v>
      </c>
      <c r="O78" s="70">
        <v>55500</v>
      </c>
      <c r="P78" s="138">
        <v>9250</v>
      </c>
      <c r="Q78" s="99">
        <f t="shared" si="0"/>
        <v>0.16666666666666666</v>
      </c>
      <c r="R78" s="99"/>
    </row>
    <row r="79" spans="1:18" ht="15" hidden="1">
      <c r="B79" s="152" t="s">
        <v>68</v>
      </c>
      <c r="C79" s="76" t="s">
        <v>9</v>
      </c>
      <c r="D79" s="77" t="s">
        <v>67</v>
      </c>
      <c r="E79" s="77"/>
      <c r="F79" s="81"/>
      <c r="G79" s="82"/>
      <c r="H79" s="78">
        <f>H83</f>
        <v>120000</v>
      </c>
      <c r="I79" s="79">
        <v>0</v>
      </c>
      <c r="J79" s="79">
        <f>J83</f>
        <v>0</v>
      </c>
      <c r="K79" s="78">
        <f t="shared" ref="K79:K88" si="10">H79+J79+I79</f>
        <v>120000</v>
      </c>
      <c r="L79" s="83"/>
      <c r="M79" s="79">
        <v>0</v>
      </c>
      <c r="N79" s="84">
        <f>N83</f>
        <v>0</v>
      </c>
      <c r="O79" s="70">
        <f t="shared" si="1"/>
        <v>120000</v>
      </c>
      <c r="P79" s="71">
        <f>P83</f>
        <v>0</v>
      </c>
      <c r="Q79" s="99">
        <f t="shared" si="0"/>
        <v>0</v>
      </c>
      <c r="R79" s="99"/>
    </row>
    <row r="80" spans="1:18" ht="32.25" hidden="1" customHeight="1">
      <c r="B80" s="151" t="s">
        <v>259</v>
      </c>
      <c r="C80" s="75" t="s">
        <v>9</v>
      </c>
      <c r="D80" s="75" t="s">
        <v>58</v>
      </c>
      <c r="E80" s="75" t="s">
        <v>240</v>
      </c>
      <c r="F80" s="85"/>
      <c r="G80" s="75"/>
      <c r="H80" s="67"/>
      <c r="I80" s="86"/>
      <c r="J80" s="86"/>
      <c r="K80" s="67"/>
      <c r="L80" s="87"/>
      <c r="M80" s="86"/>
      <c r="N80" s="88"/>
      <c r="O80" s="139">
        <v>0</v>
      </c>
      <c r="P80" s="138">
        <v>0</v>
      </c>
      <c r="Q80" s="99">
        <f>Q811</f>
        <v>0</v>
      </c>
      <c r="R80" s="99"/>
    </row>
    <row r="81" spans="2:18" ht="15" hidden="1">
      <c r="B81" s="154" t="s">
        <v>36</v>
      </c>
      <c r="C81" s="140" t="s">
        <v>9</v>
      </c>
      <c r="D81" s="140" t="s">
        <v>58</v>
      </c>
      <c r="E81" s="140" t="s">
        <v>241</v>
      </c>
      <c r="F81" s="141" t="s">
        <v>204</v>
      </c>
      <c r="G81" s="140" t="s">
        <v>51</v>
      </c>
      <c r="H81" s="89"/>
      <c r="I81" s="90"/>
      <c r="J81" s="90"/>
      <c r="K81" s="89"/>
      <c r="L81" s="91"/>
      <c r="M81" s="90"/>
      <c r="N81" s="92"/>
      <c r="O81" s="142">
        <v>141124</v>
      </c>
      <c r="P81" s="143">
        <v>0</v>
      </c>
      <c r="Q81" s="144">
        <f t="shared" ref="Q81" si="11">P81/O81*100%</f>
        <v>0</v>
      </c>
      <c r="R81" s="144"/>
    </row>
    <row r="82" spans="2:18" ht="15" hidden="1">
      <c r="B82" s="153" t="s">
        <v>36</v>
      </c>
      <c r="C82" s="106" t="s">
        <v>9</v>
      </c>
      <c r="D82" s="106" t="s">
        <v>58</v>
      </c>
      <c r="E82" s="106" t="s">
        <v>206</v>
      </c>
      <c r="F82" s="145" t="s">
        <v>204</v>
      </c>
      <c r="G82" s="132" t="s">
        <v>51</v>
      </c>
      <c r="H82" s="93"/>
      <c r="I82" s="94"/>
      <c r="J82" s="94"/>
      <c r="K82" s="93"/>
      <c r="L82" s="83"/>
      <c r="M82" s="94"/>
      <c r="N82" s="95"/>
      <c r="O82" s="70">
        <v>0</v>
      </c>
      <c r="P82" s="146">
        <v>0</v>
      </c>
      <c r="Q82" s="128" t="e">
        <f t="shared" ref="Q82" si="12">P82/O82*100%</f>
        <v>#DIV/0!</v>
      </c>
      <c r="R82" s="128"/>
    </row>
    <row r="83" spans="2:18" s="39" customFormat="1" ht="21" customHeight="1">
      <c r="B83" s="151" t="s">
        <v>68</v>
      </c>
      <c r="C83" s="155" t="s">
        <v>9</v>
      </c>
      <c r="D83" s="155" t="s">
        <v>67</v>
      </c>
      <c r="E83" s="155" t="s">
        <v>207</v>
      </c>
      <c r="F83" s="155"/>
      <c r="G83" s="155"/>
      <c r="H83" s="133">
        <f>H84</f>
        <v>120000</v>
      </c>
      <c r="I83" s="133">
        <v>0</v>
      </c>
      <c r="J83" s="133">
        <f>J84</f>
        <v>0</v>
      </c>
      <c r="K83" s="133">
        <f t="shared" si="10"/>
        <v>120000</v>
      </c>
      <c r="L83" s="155"/>
      <c r="M83" s="133">
        <v>0</v>
      </c>
      <c r="N83" s="133">
        <f>N84</f>
        <v>0</v>
      </c>
      <c r="O83" s="156">
        <v>90000</v>
      </c>
      <c r="P83" s="100">
        <f>P84</f>
        <v>0</v>
      </c>
      <c r="Q83" s="99">
        <f t="shared" ref="Q83:Q146" si="13">P83/O83*100%</f>
        <v>0</v>
      </c>
      <c r="R83" s="99"/>
    </row>
    <row r="84" spans="2:18" ht="15" hidden="1">
      <c r="B84" s="153" t="s">
        <v>36</v>
      </c>
      <c r="C84" s="196" t="s">
        <v>9</v>
      </c>
      <c r="D84" s="197" t="s">
        <v>67</v>
      </c>
      <c r="E84" s="197" t="s">
        <v>69</v>
      </c>
      <c r="F84" s="198" t="s">
        <v>70</v>
      </c>
      <c r="G84" s="260"/>
      <c r="H84" s="134">
        <f>H85</f>
        <v>120000</v>
      </c>
      <c r="I84" s="134">
        <v>0</v>
      </c>
      <c r="J84" s="134">
        <f>J85</f>
        <v>0</v>
      </c>
      <c r="K84" s="134">
        <f t="shared" si="10"/>
        <v>120000</v>
      </c>
      <c r="L84" s="160"/>
      <c r="M84" s="134">
        <v>0</v>
      </c>
      <c r="N84" s="135">
        <f>N85</f>
        <v>0</v>
      </c>
      <c r="O84" s="161">
        <f t="shared" ref="O84:O149" si="14">K84+M84+N84</f>
        <v>120000</v>
      </c>
      <c r="P84" s="162">
        <f>P85</f>
        <v>0</v>
      </c>
      <c r="Q84" s="99">
        <f t="shared" si="13"/>
        <v>0</v>
      </c>
      <c r="R84" s="99"/>
    </row>
    <row r="85" spans="2:18" ht="15" hidden="1">
      <c r="B85" s="151" t="s">
        <v>17</v>
      </c>
      <c r="C85" s="157" t="s">
        <v>9</v>
      </c>
      <c r="D85" s="165" t="s">
        <v>67</v>
      </c>
      <c r="E85" s="165" t="s">
        <v>69</v>
      </c>
      <c r="F85" s="158" t="s">
        <v>70</v>
      </c>
      <c r="G85" s="155" t="s">
        <v>18</v>
      </c>
      <c r="H85" s="133">
        <f>H86</f>
        <v>120000</v>
      </c>
      <c r="I85" s="133">
        <v>0</v>
      </c>
      <c r="J85" s="133">
        <f>J86</f>
        <v>0</v>
      </c>
      <c r="K85" s="133">
        <f t="shared" si="10"/>
        <v>120000</v>
      </c>
      <c r="L85" s="160"/>
      <c r="M85" s="133">
        <v>0</v>
      </c>
      <c r="N85" s="136">
        <f>N86</f>
        <v>0</v>
      </c>
      <c r="O85" s="161">
        <f t="shared" si="14"/>
        <v>120000</v>
      </c>
      <c r="P85" s="162">
        <f>P86</f>
        <v>0</v>
      </c>
      <c r="Q85" s="99">
        <f t="shared" si="13"/>
        <v>0</v>
      </c>
      <c r="R85" s="99"/>
    </row>
    <row r="86" spans="2:18" ht="15" hidden="1">
      <c r="B86" s="151" t="s">
        <v>36</v>
      </c>
      <c r="C86" s="157" t="s">
        <v>9</v>
      </c>
      <c r="D86" s="165" t="s">
        <v>67</v>
      </c>
      <c r="E86" s="165" t="s">
        <v>207</v>
      </c>
      <c r="F86" s="158" t="s">
        <v>208</v>
      </c>
      <c r="G86" s="155" t="s">
        <v>51</v>
      </c>
      <c r="H86" s="133">
        <v>120000</v>
      </c>
      <c r="I86" s="133">
        <v>0</v>
      </c>
      <c r="J86" s="133">
        <v>0</v>
      </c>
      <c r="K86" s="133">
        <f t="shared" si="10"/>
        <v>120000</v>
      </c>
      <c r="L86" s="160"/>
      <c r="M86" s="133">
        <v>0</v>
      </c>
      <c r="N86" s="136">
        <v>0</v>
      </c>
      <c r="O86" s="161">
        <v>110000</v>
      </c>
      <c r="P86" s="100">
        <v>0</v>
      </c>
      <c r="Q86" s="99">
        <f t="shared" si="13"/>
        <v>0</v>
      </c>
      <c r="R86" s="99"/>
    </row>
    <row r="87" spans="2:18" ht="27" customHeight="1">
      <c r="B87" s="152" t="s">
        <v>71</v>
      </c>
      <c r="C87" s="261" t="s">
        <v>9</v>
      </c>
      <c r="D87" s="262" t="s">
        <v>72</v>
      </c>
      <c r="E87" s="262"/>
      <c r="F87" s="184"/>
      <c r="G87" s="263"/>
      <c r="H87" s="185">
        <f>H88+H93</f>
        <v>3300000</v>
      </c>
      <c r="I87" s="185">
        <v>0</v>
      </c>
      <c r="J87" s="427">
        <f>J88+J93+J103+J111</f>
        <v>4532400</v>
      </c>
      <c r="K87" s="185">
        <f t="shared" si="10"/>
        <v>7832400</v>
      </c>
      <c r="L87" s="160"/>
      <c r="M87" s="185">
        <v>0</v>
      </c>
      <c r="N87" s="428">
        <f>N88+N93+N103+N111</f>
        <v>25000</v>
      </c>
      <c r="O87" s="161">
        <v>8851000</v>
      </c>
      <c r="P87" s="100">
        <v>7190765.1100000003</v>
      </c>
      <c r="Q87" s="457">
        <f t="shared" si="13"/>
        <v>0.81242403231273308</v>
      </c>
      <c r="R87" s="457">
        <v>0.63600000000000001</v>
      </c>
    </row>
    <row r="88" spans="2:18" ht="60" hidden="1" customHeight="1">
      <c r="B88" s="151" t="s">
        <v>73</v>
      </c>
      <c r="C88" s="155" t="s">
        <v>9</v>
      </c>
      <c r="D88" s="155" t="s">
        <v>72</v>
      </c>
      <c r="E88" s="262" t="s">
        <v>209</v>
      </c>
      <c r="F88" s="155"/>
      <c r="G88" s="155"/>
      <c r="H88" s="133">
        <f>H92</f>
        <v>1600000</v>
      </c>
      <c r="I88" s="133">
        <f>I90</f>
        <v>0</v>
      </c>
      <c r="J88" s="133">
        <f>J89</f>
        <v>0</v>
      </c>
      <c r="K88" s="133">
        <f t="shared" si="10"/>
        <v>1600000</v>
      </c>
      <c r="L88" s="155"/>
      <c r="M88" s="133">
        <f>M90</f>
        <v>0</v>
      </c>
      <c r="N88" s="133">
        <f>N89</f>
        <v>0</v>
      </c>
      <c r="O88" s="156">
        <f>O92</f>
        <v>1600000</v>
      </c>
      <c r="P88" s="100">
        <f>P89</f>
        <v>36219.99</v>
      </c>
      <c r="Q88" s="99">
        <f t="shared" si="13"/>
        <v>2.2637493749999998E-2</v>
      </c>
      <c r="R88" s="99"/>
    </row>
    <row r="89" spans="2:18" ht="30" hidden="1">
      <c r="B89" s="153" t="s">
        <v>15</v>
      </c>
      <c r="C89" s="196" t="s">
        <v>9</v>
      </c>
      <c r="D89" s="197" t="s">
        <v>72</v>
      </c>
      <c r="E89" s="197" t="s">
        <v>74</v>
      </c>
      <c r="F89" s="198">
        <v>500</v>
      </c>
      <c r="G89" s="260"/>
      <c r="H89" s="134">
        <f>H90</f>
        <v>1600000</v>
      </c>
      <c r="I89" s="134"/>
      <c r="J89" s="134">
        <f>J90</f>
        <v>0</v>
      </c>
      <c r="K89" s="134">
        <f>H89+J89</f>
        <v>1600000</v>
      </c>
      <c r="L89" s="160"/>
      <c r="M89" s="134"/>
      <c r="N89" s="135">
        <f>N90</f>
        <v>0</v>
      </c>
      <c r="O89" s="161">
        <f t="shared" si="14"/>
        <v>1600000</v>
      </c>
      <c r="P89" s="162">
        <f>P90</f>
        <v>36219.99</v>
      </c>
      <c r="Q89" s="110">
        <f t="shared" si="13"/>
        <v>2.2637493749999998E-2</v>
      </c>
      <c r="R89" s="110"/>
    </row>
    <row r="90" spans="2:18" ht="15" hidden="1">
      <c r="B90" s="148" t="s">
        <v>17</v>
      </c>
      <c r="C90" s="157" t="s">
        <v>9</v>
      </c>
      <c r="D90" s="165" t="s">
        <v>72</v>
      </c>
      <c r="E90" s="165" t="s">
        <v>74</v>
      </c>
      <c r="F90" s="158">
        <v>500</v>
      </c>
      <c r="G90" s="155" t="s">
        <v>18</v>
      </c>
      <c r="H90" s="133">
        <f>H91</f>
        <v>1600000</v>
      </c>
      <c r="I90" s="133">
        <f>I91</f>
        <v>0</v>
      </c>
      <c r="J90" s="133">
        <f>J91</f>
        <v>0</v>
      </c>
      <c r="K90" s="133">
        <f>H90+J90+I90</f>
        <v>1600000</v>
      </c>
      <c r="L90" s="160"/>
      <c r="M90" s="133">
        <f>M91</f>
        <v>0</v>
      </c>
      <c r="N90" s="136">
        <f>N91</f>
        <v>0</v>
      </c>
      <c r="O90" s="161">
        <f t="shared" si="14"/>
        <v>1600000</v>
      </c>
      <c r="P90" s="162">
        <f>P91</f>
        <v>36219.99</v>
      </c>
      <c r="Q90" s="110">
        <f t="shared" si="13"/>
        <v>2.2637493749999998E-2</v>
      </c>
      <c r="R90" s="110"/>
    </row>
    <row r="91" spans="2:18" ht="15" hidden="1">
      <c r="B91" s="151" t="s">
        <v>31</v>
      </c>
      <c r="C91" s="157" t="s">
        <v>9</v>
      </c>
      <c r="D91" s="165" t="s">
        <v>72</v>
      </c>
      <c r="E91" s="165" t="s">
        <v>74</v>
      </c>
      <c r="F91" s="158">
        <v>500</v>
      </c>
      <c r="G91" s="155" t="s">
        <v>43</v>
      </c>
      <c r="H91" s="133">
        <f>H92</f>
        <v>1600000</v>
      </c>
      <c r="I91" s="133">
        <f>I92</f>
        <v>0</v>
      </c>
      <c r="J91" s="133">
        <f>J92</f>
        <v>0</v>
      </c>
      <c r="K91" s="133">
        <f>H91+J91+I91</f>
        <v>1600000</v>
      </c>
      <c r="L91" s="160"/>
      <c r="M91" s="133">
        <f>M92</f>
        <v>0</v>
      </c>
      <c r="N91" s="136">
        <f>N92</f>
        <v>0</v>
      </c>
      <c r="O91" s="161">
        <f t="shared" si="14"/>
        <v>1600000</v>
      </c>
      <c r="P91" s="162">
        <f>P92</f>
        <v>36219.99</v>
      </c>
      <c r="Q91" s="110">
        <f t="shared" si="13"/>
        <v>2.2637493749999998E-2</v>
      </c>
      <c r="R91" s="110"/>
    </row>
    <row r="92" spans="2:18" ht="30" hidden="1">
      <c r="B92" s="152" t="s">
        <v>75</v>
      </c>
      <c r="C92" s="261" t="s">
        <v>9</v>
      </c>
      <c r="D92" s="262" t="s">
        <v>72</v>
      </c>
      <c r="E92" s="262" t="s">
        <v>209</v>
      </c>
      <c r="F92" s="184" t="s">
        <v>204</v>
      </c>
      <c r="G92" s="263" t="s">
        <v>50</v>
      </c>
      <c r="H92" s="185">
        <v>1600000</v>
      </c>
      <c r="I92" s="185">
        <v>0</v>
      </c>
      <c r="J92" s="264">
        <v>0</v>
      </c>
      <c r="K92" s="185">
        <f>H92+J92+I92</f>
        <v>1600000</v>
      </c>
      <c r="L92" s="160" t="s">
        <v>76</v>
      </c>
      <c r="M92" s="185">
        <v>0</v>
      </c>
      <c r="N92" s="265">
        <v>0</v>
      </c>
      <c r="O92" s="161">
        <v>1600000</v>
      </c>
      <c r="P92" s="100">
        <v>36219.99</v>
      </c>
      <c r="Q92" s="110">
        <f t="shared" si="13"/>
        <v>2.2637493749999998E-2</v>
      </c>
      <c r="R92" s="110"/>
    </row>
    <row r="93" spans="2:18" ht="48.75" hidden="1" customHeight="1">
      <c r="B93" s="148" t="s">
        <v>77</v>
      </c>
      <c r="C93" s="155" t="s">
        <v>9</v>
      </c>
      <c r="D93" s="155" t="s">
        <v>72</v>
      </c>
      <c r="E93" s="155" t="s">
        <v>221</v>
      </c>
      <c r="F93" s="155"/>
      <c r="G93" s="155"/>
      <c r="H93" s="133">
        <f>H97+H98+H99+H101+H102</f>
        <v>1700000</v>
      </c>
      <c r="I93" s="133">
        <f t="shared" ref="I93:J93" si="15">I95+I100</f>
        <v>0</v>
      </c>
      <c r="J93" s="133">
        <f t="shared" si="15"/>
        <v>0</v>
      </c>
      <c r="K93" s="133">
        <f>K97+K98+K99+K101+K102</f>
        <v>1700000</v>
      </c>
      <c r="L93" s="155"/>
      <c r="M93" s="133">
        <f t="shared" ref="M93:N93" si="16">M95+M100</f>
        <v>0</v>
      </c>
      <c r="N93" s="133">
        <f t="shared" si="16"/>
        <v>25000</v>
      </c>
      <c r="O93" s="156">
        <f>O97+O98+O99+O110</f>
        <v>3050000</v>
      </c>
      <c r="P93" s="100">
        <f>P97+P98+P99+P110</f>
        <v>363263.82</v>
      </c>
      <c r="Q93" s="99">
        <f t="shared" si="13"/>
        <v>0.1191028918032787</v>
      </c>
      <c r="R93" s="99"/>
    </row>
    <row r="94" spans="2:18" ht="24" hidden="1">
      <c r="B94" s="266" t="s">
        <v>15</v>
      </c>
      <c r="C94" s="267" t="s">
        <v>9</v>
      </c>
      <c r="D94" s="268" t="s">
        <v>72</v>
      </c>
      <c r="E94" s="268" t="s">
        <v>78</v>
      </c>
      <c r="F94" s="269">
        <v>500</v>
      </c>
      <c r="G94" s="270"/>
      <c r="H94" s="271">
        <f>H95</f>
        <v>1700000</v>
      </c>
      <c r="I94" s="271">
        <v>0</v>
      </c>
      <c r="J94" s="272">
        <f>J95</f>
        <v>0</v>
      </c>
      <c r="K94" s="271">
        <f>H94+I94+J94</f>
        <v>1700000</v>
      </c>
      <c r="L94" s="273"/>
      <c r="M94" s="271">
        <v>0</v>
      </c>
      <c r="N94" s="274">
        <f>N95</f>
        <v>0</v>
      </c>
      <c r="O94" s="275">
        <f t="shared" si="14"/>
        <v>1700000</v>
      </c>
      <c r="P94" s="276">
        <f>P95+P100</f>
        <v>363263.82</v>
      </c>
      <c r="Q94" s="277">
        <f t="shared" si="13"/>
        <v>0.2136846</v>
      </c>
      <c r="R94" s="277"/>
    </row>
    <row r="95" spans="2:18" hidden="1">
      <c r="B95" s="278" t="s">
        <v>17</v>
      </c>
      <c r="C95" s="279" t="s">
        <v>9</v>
      </c>
      <c r="D95" s="280" t="s">
        <v>72</v>
      </c>
      <c r="E95" s="280" t="s">
        <v>78</v>
      </c>
      <c r="F95" s="46">
        <v>500</v>
      </c>
      <c r="G95" s="281" t="s">
        <v>18</v>
      </c>
      <c r="H95" s="282">
        <f t="shared" ref="H95:K95" si="17">H96+H99</f>
        <v>1700000</v>
      </c>
      <c r="I95" s="282">
        <f>I96+I99</f>
        <v>-50000</v>
      </c>
      <c r="J95" s="44">
        <f t="shared" si="17"/>
        <v>0</v>
      </c>
      <c r="K95" s="282">
        <f t="shared" si="17"/>
        <v>1650000</v>
      </c>
      <c r="L95" s="273"/>
      <c r="M95" s="282">
        <f>M96+M99</f>
        <v>-18000</v>
      </c>
      <c r="N95" s="45">
        <f t="shared" ref="N95" si="18">N96+N99</f>
        <v>0</v>
      </c>
      <c r="O95" s="275">
        <f t="shared" si="14"/>
        <v>1632000</v>
      </c>
      <c r="P95" s="276">
        <f>P96+P99</f>
        <v>363263.82</v>
      </c>
      <c r="Q95" s="277">
        <f t="shared" si="13"/>
        <v>0.222588125</v>
      </c>
      <c r="R95" s="277"/>
    </row>
    <row r="96" spans="2:18" hidden="1">
      <c r="B96" s="283" t="s">
        <v>31</v>
      </c>
      <c r="C96" s="279" t="s">
        <v>9</v>
      </c>
      <c r="D96" s="280" t="s">
        <v>72</v>
      </c>
      <c r="E96" s="280" t="s">
        <v>78</v>
      </c>
      <c r="F96" s="46">
        <v>500</v>
      </c>
      <c r="G96" s="281" t="s">
        <v>43</v>
      </c>
      <c r="H96" s="282">
        <f t="shared" ref="H96:K96" si="19">H97+H98</f>
        <v>1350000</v>
      </c>
      <c r="I96" s="282">
        <f t="shared" si="19"/>
        <v>-50000</v>
      </c>
      <c r="J96" s="284">
        <f t="shared" si="19"/>
        <v>0</v>
      </c>
      <c r="K96" s="282">
        <f t="shared" si="19"/>
        <v>1300000</v>
      </c>
      <c r="L96" s="273"/>
      <c r="M96" s="282">
        <f t="shared" ref="M96:N96" si="20">M97+M98</f>
        <v>-18000</v>
      </c>
      <c r="N96" s="285">
        <f t="shared" si="20"/>
        <v>0</v>
      </c>
      <c r="O96" s="275">
        <f t="shared" si="14"/>
        <v>1282000</v>
      </c>
      <c r="P96" s="276">
        <f>P97+P98</f>
        <v>280534.24</v>
      </c>
      <c r="Q96" s="277">
        <f t="shared" si="13"/>
        <v>0.21882546021840873</v>
      </c>
      <c r="R96" s="277"/>
    </row>
    <row r="97" spans="2:18" hidden="1">
      <c r="B97" s="283" t="s">
        <v>34</v>
      </c>
      <c r="C97" s="279" t="s">
        <v>9</v>
      </c>
      <c r="D97" s="280" t="s">
        <v>72</v>
      </c>
      <c r="E97" s="280" t="s">
        <v>221</v>
      </c>
      <c r="F97" s="46" t="s">
        <v>204</v>
      </c>
      <c r="G97" s="281" t="s">
        <v>48</v>
      </c>
      <c r="H97" s="282">
        <v>150000</v>
      </c>
      <c r="I97" s="282">
        <v>0</v>
      </c>
      <c r="J97" s="44">
        <v>0</v>
      </c>
      <c r="K97" s="282">
        <f>H97+J97+I97</f>
        <v>150000</v>
      </c>
      <c r="L97" s="273"/>
      <c r="M97" s="282">
        <v>0</v>
      </c>
      <c r="N97" s="45">
        <v>0</v>
      </c>
      <c r="O97" s="275">
        <v>100000</v>
      </c>
      <c r="P97" s="286">
        <v>7500</v>
      </c>
      <c r="Q97" s="277">
        <f t="shared" si="13"/>
        <v>7.4999999999999997E-2</v>
      </c>
      <c r="R97" s="277"/>
    </row>
    <row r="98" spans="2:18" hidden="1">
      <c r="B98" s="283" t="s">
        <v>35</v>
      </c>
      <c r="C98" s="279" t="s">
        <v>9</v>
      </c>
      <c r="D98" s="280" t="s">
        <v>72</v>
      </c>
      <c r="E98" s="280" t="s">
        <v>221</v>
      </c>
      <c r="F98" s="46" t="s">
        <v>204</v>
      </c>
      <c r="G98" s="281" t="s">
        <v>50</v>
      </c>
      <c r="H98" s="282">
        <v>1200000</v>
      </c>
      <c r="I98" s="282">
        <v>-50000</v>
      </c>
      <c r="J98" s="44">
        <v>0</v>
      </c>
      <c r="K98" s="282">
        <f>H98+J98+I98</f>
        <v>1150000</v>
      </c>
      <c r="L98" s="273"/>
      <c r="M98" s="282">
        <v>-18000</v>
      </c>
      <c r="N98" s="45">
        <v>0</v>
      </c>
      <c r="O98" s="275">
        <v>2050000</v>
      </c>
      <c r="P98" s="287">
        <v>273034.23999999999</v>
      </c>
      <c r="Q98" s="277">
        <f t="shared" si="13"/>
        <v>0.13318743414634146</v>
      </c>
      <c r="R98" s="277"/>
    </row>
    <row r="99" spans="2:18" hidden="1">
      <c r="B99" s="283" t="s">
        <v>36</v>
      </c>
      <c r="C99" s="279" t="s">
        <v>9</v>
      </c>
      <c r="D99" s="280" t="s">
        <v>72</v>
      </c>
      <c r="E99" s="280" t="s">
        <v>221</v>
      </c>
      <c r="F99" s="46" t="s">
        <v>204</v>
      </c>
      <c r="G99" s="281" t="s">
        <v>51</v>
      </c>
      <c r="H99" s="282">
        <v>350000</v>
      </c>
      <c r="I99" s="282">
        <v>0</v>
      </c>
      <c r="J99" s="44">
        <v>0</v>
      </c>
      <c r="K99" s="282">
        <f>H99+I99+J99</f>
        <v>350000</v>
      </c>
      <c r="L99" s="273"/>
      <c r="M99" s="282">
        <v>0</v>
      </c>
      <c r="N99" s="45">
        <v>0</v>
      </c>
      <c r="O99" s="275">
        <v>600000</v>
      </c>
      <c r="P99" s="287">
        <v>82729.58</v>
      </c>
      <c r="Q99" s="277">
        <f t="shared" si="13"/>
        <v>0.13788263333333334</v>
      </c>
      <c r="R99" s="277"/>
    </row>
    <row r="100" spans="2:18" hidden="1">
      <c r="B100" s="283" t="s">
        <v>37</v>
      </c>
      <c r="C100" s="279" t="s">
        <v>9</v>
      </c>
      <c r="D100" s="280" t="s">
        <v>72</v>
      </c>
      <c r="E100" s="288" t="s">
        <v>78</v>
      </c>
      <c r="F100" s="46">
        <v>500</v>
      </c>
      <c r="G100" s="281" t="s">
        <v>52</v>
      </c>
      <c r="H100" s="282">
        <f t="shared" ref="H100:J100" si="21">H102</f>
        <v>0</v>
      </c>
      <c r="I100" s="282">
        <f>I101+I102</f>
        <v>50000</v>
      </c>
      <c r="J100" s="44">
        <f t="shared" si="21"/>
        <v>0</v>
      </c>
      <c r="K100" s="282">
        <f>H100+I100+J100</f>
        <v>50000</v>
      </c>
      <c r="L100" s="273"/>
      <c r="M100" s="282">
        <f>M101+M102</f>
        <v>18000</v>
      </c>
      <c r="N100" s="45">
        <f t="shared" ref="N100" si="22">N102</f>
        <v>25000</v>
      </c>
      <c r="O100" s="275">
        <v>0</v>
      </c>
      <c r="P100" s="287">
        <f>P102</f>
        <v>0</v>
      </c>
      <c r="Q100" s="277" t="e">
        <f t="shared" si="13"/>
        <v>#DIV/0!</v>
      </c>
      <c r="R100" s="277"/>
    </row>
    <row r="101" spans="2:18" hidden="1">
      <c r="B101" s="283" t="s">
        <v>38</v>
      </c>
      <c r="C101" s="279" t="s">
        <v>9</v>
      </c>
      <c r="D101" s="280" t="s">
        <v>72</v>
      </c>
      <c r="E101" s="288" t="s">
        <v>79</v>
      </c>
      <c r="F101" s="46" t="s">
        <v>16</v>
      </c>
      <c r="G101" s="281" t="s">
        <v>53</v>
      </c>
      <c r="H101" s="282">
        <v>0</v>
      </c>
      <c r="I101" s="282">
        <v>0</v>
      </c>
      <c r="J101" s="44">
        <v>0</v>
      </c>
      <c r="K101" s="282">
        <f>H101+I101+J101</f>
        <v>0</v>
      </c>
      <c r="L101" s="273"/>
      <c r="M101" s="282">
        <v>0</v>
      </c>
      <c r="N101" s="45">
        <v>0</v>
      </c>
      <c r="O101" s="275">
        <f t="shared" si="14"/>
        <v>0</v>
      </c>
      <c r="P101" s="287"/>
      <c r="Q101" s="277" t="e">
        <f t="shared" si="13"/>
        <v>#DIV/0!</v>
      </c>
      <c r="R101" s="277"/>
    </row>
    <row r="102" spans="2:18" ht="13.5" hidden="1" customHeight="1">
      <c r="B102" s="283" t="s">
        <v>39</v>
      </c>
      <c r="C102" s="279" t="s">
        <v>9</v>
      </c>
      <c r="D102" s="280" t="s">
        <v>72</v>
      </c>
      <c r="E102" s="288" t="s">
        <v>78</v>
      </c>
      <c r="F102" s="46">
        <v>500</v>
      </c>
      <c r="G102" s="281" t="s">
        <v>54</v>
      </c>
      <c r="H102" s="282">
        <v>0</v>
      </c>
      <c r="I102" s="282">
        <v>50000</v>
      </c>
      <c r="J102" s="44">
        <v>0</v>
      </c>
      <c r="K102" s="282">
        <f>H102+I102+J102</f>
        <v>50000</v>
      </c>
      <c r="L102" s="273"/>
      <c r="M102" s="282">
        <v>18000</v>
      </c>
      <c r="N102" s="45">
        <v>25000</v>
      </c>
      <c r="O102" s="289">
        <v>0</v>
      </c>
      <c r="P102" s="290">
        <v>0</v>
      </c>
      <c r="Q102" s="291" t="e">
        <f t="shared" si="13"/>
        <v>#DIV/0!</v>
      </c>
      <c r="R102" s="291"/>
    </row>
    <row r="103" spans="2:18" ht="24" hidden="1">
      <c r="B103" s="292" t="s">
        <v>77</v>
      </c>
      <c r="C103" s="293" t="s">
        <v>9</v>
      </c>
      <c r="D103" s="294" t="s">
        <v>72</v>
      </c>
      <c r="E103" s="295" t="s">
        <v>80</v>
      </c>
      <c r="F103" s="296"/>
      <c r="G103" s="297"/>
      <c r="H103" s="298" t="e">
        <f>H104</f>
        <v>#REF!</v>
      </c>
      <c r="I103" s="298">
        <v>0</v>
      </c>
      <c r="J103" s="298">
        <f t="shared" ref="J103:K106" si="23">J104</f>
        <v>0</v>
      </c>
      <c r="K103" s="298">
        <f t="shared" si="23"/>
        <v>0</v>
      </c>
      <c r="L103" s="299"/>
      <c r="M103" s="298">
        <v>0</v>
      </c>
      <c r="N103" s="300">
        <f t="shared" ref="N103:N106" si="24">N104</f>
        <v>0</v>
      </c>
      <c r="O103" s="301">
        <f>O107</f>
        <v>0</v>
      </c>
      <c r="P103" s="302">
        <f>P107</f>
        <v>0</v>
      </c>
      <c r="Q103" s="303" t="e">
        <f t="shared" si="13"/>
        <v>#DIV/0!</v>
      </c>
      <c r="R103" s="303"/>
    </row>
    <row r="104" spans="2:18" hidden="1">
      <c r="B104" s="304" t="s">
        <v>36</v>
      </c>
      <c r="C104" s="279" t="s">
        <v>9</v>
      </c>
      <c r="D104" s="280" t="s">
        <v>72</v>
      </c>
      <c r="E104" s="288" t="s">
        <v>80</v>
      </c>
      <c r="F104" s="46" t="s">
        <v>70</v>
      </c>
      <c r="G104" s="281"/>
      <c r="H104" s="282" t="e">
        <f>#REF!+#REF!+#REF!</f>
        <v>#REF!</v>
      </c>
      <c r="I104" s="282">
        <v>0</v>
      </c>
      <c r="J104" s="282">
        <f t="shared" si="23"/>
        <v>0</v>
      </c>
      <c r="K104" s="282">
        <f>K105+K108</f>
        <v>0</v>
      </c>
      <c r="L104" s="273"/>
      <c r="M104" s="282">
        <v>0</v>
      </c>
      <c r="N104" s="305">
        <f t="shared" si="24"/>
        <v>0</v>
      </c>
      <c r="O104" s="275">
        <f t="shared" si="14"/>
        <v>0</v>
      </c>
      <c r="P104" s="287"/>
      <c r="Q104" s="306" t="e">
        <f t="shared" si="13"/>
        <v>#DIV/0!</v>
      </c>
      <c r="R104" s="306"/>
    </row>
    <row r="105" spans="2:18" hidden="1">
      <c r="B105" s="304" t="s">
        <v>17</v>
      </c>
      <c r="C105" s="279" t="s">
        <v>9</v>
      </c>
      <c r="D105" s="280" t="s">
        <v>72</v>
      </c>
      <c r="E105" s="288" t="s">
        <v>80</v>
      </c>
      <c r="F105" s="46" t="s">
        <v>70</v>
      </c>
      <c r="G105" s="281" t="s">
        <v>18</v>
      </c>
      <c r="H105" s="282" t="e">
        <f>#REF!+#REF!</f>
        <v>#REF!</v>
      </c>
      <c r="I105" s="282">
        <f>I106</f>
        <v>0</v>
      </c>
      <c r="J105" s="282">
        <f t="shared" si="23"/>
        <v>0</v>
      </c>
      <c r="K105" s="282">
        <f t="shared" si="23"/>
        <v>0</v>
      </c>
      <c r="L105" s="273"/>
      <c r="M105" s="282">
        <f>M106</f>
        <v>0</v>
      </c>
      <c r="N105" s="305">
        <f t="shared" si="24"/>
        <v>0</v>
      </c>
      <c r="O105" s="275">
        <f t="shared" si="14"/>
        <v>0</v>
      </c>
      <c r="P105" s="287"/>
      <c r="Q105" s="306" t="e">
        <f t="shared" si="13"/>
        <v>#DIV/0!</v>
      </c>
      <c r="R105" s="306"/>
    </row>
    <row r="106" spans="2:18" hidden="1">
      <c r="B106" s="304" t="s">
        <v>31</v>
      </c>
      <c r="C106" s="279" t="s">
        <v>9</v>
      </c>
      <c r="D106" s="280" t="s">
        <v>72</v>
      </c>
      <c r="E106" s="288" t="s">
        <v>80</v>
      </c>
      <c r="F106" s="46" t="s">
        <v>70</v>
      </c>
      <c r="G106" s="281" t="s">
        <v>43</v>
      </c>
      <c r="H106" s="282" t="e">
        <f>#REF!+#REF!</f>
        <v>#REF!</v>
      </c>
      <c r="I106" s="282">
        <f>I107</f>
        <v>0</v>
      </c>
      <c r="J106" s="282">
        <f t="shared" si="23"/>
        <v>0</v>
      </c>
      <c r="K106" s="282">
        <f t="shared" si="23"/>
        <v>0</v>
      </c>
      <c r="L106" s="273"/>
      <c r="M106" s="282">
        <f>M107</f>
        <v>0</v>
      </c>
      <c r="N106" s="305">
        <f t="shared" si="24"/>
        <v>0</v>
      </c>
      <c r="O106" s="275">
        <f t="shared" si="14"/>
        <v>0</v>
      </c>
      <c r="P106" s="287"/>
      <c r="Q106" s="306" t="e">
        <f t="shared" si="13"/>
        <v>#DIV/0!</v>
      </c>
      <c r="R106" s="306"/>
    </row>
    <row r="107" spans="2:18" ht="24" hidden="1">
      <c r="B107" s="278" t="s">
        <v>84</v>
      </c>
      <c r="C107" s="279" t="s">
        <v>9</v>
      </c>
      <c r="D107" s="280" t="s">
        <v>72</v>
      </c>
      <c r="E107" s="288" t="s">
        <v>80</v>
      </c>
      <c r="F107" s="46" t="s">
        <v>70</v>
      </c>
      <c r="G107" s="281" t="s">
        <v>85</v>
      </c>
      <c r="H107" s="282">
        <v>0</v>
      </c>
      <c r="I107" s="282">
        <v>0</v>
      </c>
      <c r="J107" s="282">
        <v>0</v>
      </c>
      <c r="K107" s="282">
        <f>H107+I107+J107</f>
        <v>0</v>
      </c>
      <c r="L107" s="273"/>
      <c r="M107" s="282">
        <v>0</v>
      </c>
      <c r="N107" s="305">
        <v>0</v>
      </c>
      <c r="O107" s="275">
        <v>0</v>
      </c>
      <c r="P107" s="287">
        <v>0</v>
      </c>
      <c r="Q107" s="306" t="e">
        <f t="shared" si="13"/>
        <v>#DIV/0!</v>
      </c>
      <c r="R107" s="306"/>
    </row>
    <row r="108" spans="2:18" hidden="1">
      <c r="B108" s="283" t="s">
        <v>37</v>
      </c>
      <c r="C108" s="279" t="s">
        <v>9</v>
      </c>
      <c r="D108" s="280" t="s">
        <v>72</v>
      </c>
      <c r="E108" s="288" t="s">
        <v>80</v>
      </c>
      <c r="F108" s="46" t="s">
        <v>70</v>
      </c>
      <c r="G108" s="281" t="s">
        <v>52</v>
      </c>
      <c r="H108" s="282">
        <f>H109</f>
        <v>0</v>
      </c>
      <c r="I108" s="282">
        <f>I109</f>
        <v>0</v>
      </c>
      <c r="J108" s="282">
        <v>0</v>
      </c>
      <c r="K108" s="282">
        <f>K109</f>
        <v>0</v>
      </c>
      <c r="L108" s="273"/>
      <c r="M108" s="282">
        <f>M109</f>
        <v>0</v>
      </c>
      <c r="N108" s="305">
        <v>0</v>
      </c>
      <c r="O108" s="275">
        <f t="shared" si="14"/>
        <v>0</v>
      </c>
      <c r="P108" s="276"/>
      <c r="Q108" s="277" t="e">
        <f t="shared" si="13"/>
        <v>#DIV/0!</v>
      </c>
      <c r="R108" s="277"/>
    </row>
    <row r="109" spans="2:18" hidden="1">
      <c r="B109" s="307" t="s">
        <v>39</v>
      </c>
      <c r="C109" s="308" t="s">
        <v>9</v>
      </c>
      <c r="D109" s="309" t="s">
        <v>72</v>
      </c>
      <c r="E109" s="310" t="s">
        <v>80</v>
      </c>
      <c r="F109" s="47" t="s">
        <v>70</v>
      </c>
      <c r="G109" s="311" t="s">
        <v>54</v>
      </c>
      <c r="H109" s="312">
        <v>0</v>
      </c>
      <c r="I109" s="312">
        <v>0</v>
      </c>
      <c r="J109" s="312">
        <v>0</v>
      </c>
      <c r="K109" s="312">
        <f>H109+I109+J109</f>
        <v>0</v>
      </c>
      <c r="L109" s="273"/>
      <c r="M109" s="312">
        <v>0</v>
      </c>
      <c r="N109" s="313">
        <v>0</v>
      </c>
      <c r="O109" s="275">
        <f t="shared" si="14"/>
        <v>0</v>
      </c>
      <c r="P109" s="276"/>
      <c r="Q109" s="277" t="e">
        <f t="shared" si="13"/>
        <v>#DIV/0!</v>
      </c>
      <c r="R109" s="277"/>
    </row>
    <row r="110" spans="2:18" hidden="1">
      <c r="B110" s="283" t="s">
        <v>36</v>
      </c>
      <c r="C110" s="279" t="s">
        <v>9</v>
      </c>
      <c r="D110" s="280" t="s">
        <v>72</v>
      </c>
      <c r="E110" s="280" t="s">
        <v>221</v>
      </c>
      <c r="F110" s="46" t="s">
        <v>204</v>
      </c>
      <c r="G110" s="281" t="s">
        <v>54</v>
      </c>
      <c r="H110" s="282">
        <v>350000</v>
      </c>
      <c r="I110" s="282">
        <v>0</v>
      </c>
      <c r="J110" s="44">
        <v>0</v>
      </c>
      <c r="K110" s="282">
        <f>H110+I110+J110</f>
        <v>350000</v>
      </c>
      <c r="L110" s="273"/>
      <c r="M110" s="282">
        <v>0</v>
      </c>
      <c r="N110" s="45">
        <v>0</v>
      </c>
      <c r="O110" s="275">
        <v>300000</v>
      </c>
      <c r="P110" s="287">
        <v>0</v>
      </c>
      <c r="Q110" s="277">
        <f t="shared" ref="Q110" si="25">P110/O110*100%</f>
        <v>0</v>
      </c>
      <c r="R110" s="277"/>
    </row>
    <row r="111" spans="2:18" ht="27.75" hidden="1" customHeight="1">
      <c r="B111" s="292" t="s">
        <v>239</v>
      </c>
      <c r="C111" s="297" t="s">
        <v>9</v>
      </c>
      <c r="D111" s="297" t="s">
        <v>72</v>
      </c>
      <c r="E111" s="297" t="s">
        <v>238</v>
      </c>
      <c r="F111" s="281"/>
      <c r="G111" s="281"/>
      <c r="H111" s="298">
        <f>H114</f>
        <v>0</v>
      </c>
      <c r="I111" s="298">
        <f t="shared" ref="I111:N113" si="26">I112</f>
        <v>0</v>
      </c>
      <c r="J111" s="298">
        <f t="shared" si="26"/>
        <v>4532400</v>
      </c>
      <c r="K111" s="298">
        <f t="shared" si="26"/>
        <v>4532400</v>
      </c>
      <c r="L111" s="314"/>
      <c r="M111" s="298">
        <f t="shared" si="26"/>
        <v>0</v>
      </c>
      <c r="N111" s="298">
        <f t="shared" si="26"/>
        <v>0</v>
      </c>
      <c r="O111" s="315">
        <f>O114</f>
        <v>0</v>
      </c>
      <c r="P111" s="302">
        <f>P112</f>
        <v>0</v>
      </c>
      <c r="Q111" s="303" t="e">
        <f t="shared" si="13"/>
        <v>#DIV/0!</v>
      </c>
      <c r="R111" s="303"/>
    </row>
    <row r="112" spans="2:18" ht="24" hidden="1">
      <c r="B112" s="266" t="s">
        <v>138</v>
      </c>
      <c r="C112" s="267" t="s">
        <v>9</v>
      </c>
      <c r="D112" s="268" t="s">
        <v>72</v>
      </c>
      <c r="E112" s="268" t="s">
        <v>238</v>
      </c>
      <c r="F112" s="269" t="s">
        <v>139</v>
      </c>
      <c r="G112" s="316"/>
      <c r="H112" s="271">
        <v>0</v>
      </c>
      <c r="I112" s="271">
        <f>I113</f>
        <v>0</v>
      </c>
      <c r="J112" s="271">
        <f>J113</f>
        <v>4532400</v>
      </c>
      <c r="K112" s="271">
        <f>K113</f>
        <v>4532400</v>
      </c>
      <c r="L112" s="273"/>
      <c r="M112" s="271">
        <f>M113</f>
        <v>0</v>
      </c>
      <c r="N112" s="317">
        <f>N113</f>
        <v>0</v>
      </c>
      <c r="O112" s="275">
        <f t="shared" si="14"/>
        <v>4532400</v>
      </c>
      <c r="P112" s="276">
        <f>P113</f>
        <v>0</v>
      </c>
      <c r="Q112" s="277">
        <f t="shared" si="13"/>
        <v>0</v>
      </c>
      <c r="R112" s="277"/>
    </row>
    <row r="113" spans="2:18" hidden="1">
      <c r="B113" s="283" t="s">
        <v>37</v>
      </c>
      <c r="C113" s="279" t="s">
        <v>9</v>
      </c>
      <c r="D113" s="280" t="s">
        <v>72</v>
      </c>
      <c r="E113" s="280" t="s">
        <v>238</v>
      </c>
      <c r="F113" s="46" t="s">
        <v>139</v>
      </c>
      <c r="G113" s="281" t="s">
        <v>52</v>
      </c>
      <c r="H113" s="282">
        <v>0</v>
      </c>
      <c r="I113" s="282">
        <f t="shared" si="26"/>
        <v>0</v>
      </c>
      <c r="J113" s="282">
        <f t="shared" si="26"/>
        <v>4532400</v>
      </c>
      <c r="K113" s="282">
        <f t="shared" si="26"/>
        <v>4532400</v>
      </c>
      <c r="L113" s="273"/>
      <c r="M113" s="282">
        <f t="shared" si="26"/>
        <v>0</v>
      </c>
      <c r="N113" s="305">
        <f t="shared" si="26"/>
        <v>0</v>
      </c>
      <c r="O113" s="275">
        <f t="shared" si="14"/>
        <v>4532400</v>
      </c>
      <c r="P113" s="276">
        <f>P114</f>
        <v>0</v>
      </c>
      <c r="Q113" s="277">
        <f t="shared" si="13"/>
        <v>0</v>
      </c>
      <c r="R113" s="277"/>
    </row>
    <row r="114" spans="2:18" ht="13.5" hidden="1" customHeight="1">
      <c r="B114" s="307" t="s">
        <v>39</v>
      </c>
      <c r="C114" s="279" t="s">
        <v>9</v>
      </c>
      <c r="D114" s="280" t="s">
        <v>72</v>
      </c>
      <c r="E114" s="280" t="s">
        <v>238</v>
      </c>
      <c r="F114" s="46" t="s">
        <v>139</v>
      </c>
      <c r="G114" s="281" t="s">
        <v>54</v>
      </c>
      <c r="H114" s="282">
        <v>0</v>
      </c>
      <c r="I114" s="282">
        <v>0</v>
      </c>
      <c r="J114" s="282">
        <v>4532400</v>
      </c>
      <c r="K114" s="282">
        <f>H114+I114+J114</f>
        <v>4532400</v>
      </c>
      <c r="L114" s="318" t="s">
        <v>86</v>
      </c>
      <c r="M114" s="282">
        <v>0</v>
      </c>
      <c r="N114" s="305">
        <v>0</v>
      </c>
      <c r="O114" s="275">
        <v>0</v>
      </c>
      <c r="P114" s="286">
        <v>0</v>
      </c>
      <c r="Q114" s="277" t="e">
        <f t="shared" si="13"/>
        <v>#DIV/0!</v>
      </c>
      <c r="R114" s="277"/>
    </row>
    <row r="115" spans="2:18" ht="30.75" customHeight="1">
      <c r="B115" s="472" t="s">
        <v>87</v>
      </c>
      <c r="C115" s="473" t="s">
        <v>28</v>
      </c>
      <c r="D115" s="474"/>
      <c r="E115" s="474"/>
      <c r="F115" s="475"/>
      <c r="G115" s="476"/>
      <c r="H115" s="477">
        <f>H116</f>
        <v>280000</v>
      </c>
      <c r="I115" s="477">
        <v>0</v>
      </c>
      <c r="J115" s="478">
        <f>J117+J121</f>
        <v>0</v>
      </c>
      <c r="K115" s="477">
        <f>H115+J115</f>
        <v>280000</v>
      </c>
      <c r="L115" s="479"/>
      <c r="M115" s="477">
        <v>0</v>
      </c>
      <c r="N115" s="480">
        <f>N117+N121</f>
        <v>0</v>
      </c>
      <c r="O115" s="469">
        <v>624220</v>
      </c>
      <c r="P115" s="470">
        <v>377735.46</v>
      </c>
      <c r="Q115" s="471">
        <f t="shared" si="13"/>
        <v>0.60513194066194609</v>
      </c>
      <c r="R115" s="471">
        <v>0.32900000000000001</v>
      </c>
    </row>
    <row r="116" spans="2:18" ht="57" hidden="1">
      <c r="B116" s="323" t="s">
        <v>88</v>
      </c>
      <c r="C116" s="324" t="s">
        <v>28</v>
      </c>
      <c r="D116" s="325" t="s">
        <v>89</v>
      </c>
      <c r="E116" s="326"/>
      <c r="F116" s="327"/>
      <c r="G116" s="328"/>
      <c r="H116" s="321">
        <f>H121</f>
        <v>280000</v>
      </c>
      <c r="I116" s="321">
        <f>I117+I121</f>
        <v>0</v>
      </c>
      <c r="J116" s="321">
        <f>J117+J121</f>
        <v>0</v>
      </c>
      <c r="K116" s="321">
        <f>H116+J116</f>
        <v>280000</v>
      </c>
      <c r="L116" s="322"/>
      <c r="M116" s="321">
        <f>M117+M121</f>
        <v>0</v>
      </c>
      <c r="N116" s="329">
        <f>N117+N121</f>
        <v>0</v>
      </c>
      <c r="O116" s="330">
        <f>O117+O121</f>
        <v>200000</v>
      </c>
      <c r="P116" s="276">
        <f>P121</f>
        <v>0</v>
      </c>
      <c r="Q116" s="277">
        <f t="shared" si="13"/>
        <v>0</v>
      </c>
      <c r="R116" s="277"/>
    </row>
    <row r="117" spans="2:18" ht="22.5" hidden="1" customHeight="1">
      <c r="B117" s="331" t="s">
        <v>90</v>
      </c>
      <c r="C117" s="293" t="s">
        <v>28</v>
      </c>
      <c r="D117" s="294" t="s">
        <v>89</v>
      </c>
      <c r="E117" s="295" t="s">
        <v>91</v>
      </c>
      <c r="F117" s="296"/>
      <c r="G117" s="328"/>
      <c r="H117" s="332">
        <f>H118</f>
        <v>0</v>
      </c>
      <c r="I117" s="332">
        <f t="shared" ref="I117:J119" si="27">I118</f>
        <v>0</v>
      </c>
      <c r="J117" s="332">
        <f t="shared" si="27"/>
        <v>0</v>
      </c>
      <c r="K117" s="332">
        <f>H117+I117+J117</f>
        <v>0</v>
      </c>
      <c r="L117" s="333"/>
      <c r="M117" s="332">
        <f t="shared" ref="M117:N119" si="28">M118</f>
        <v>0</v>
      </c>
      <c r="N117" s="334">
        <f t="shared" si="28"/>
        <v>0</v>
      </c>
      <c r="O117" s="301">
        <f>O118</f>
        <v>0</v>
      </c>
      <c r="P117" s="302">
        <f>P120</f>
        <v>0</v>
      </c>
      <c r="Q117" s="303" t="e">
        <f t="shared" si="13"/>
        <v>#DIV/0!</v>
      </c>
      <c r="R117" s="303"/>
    </row>
    <row r="118" spans="2:18" hidden="1">
      <c r="B118" s="278" t="s">
        <v>17</v>
      </c>
      <c r="C118" s="279" t="s">
        <v>28</v>
      </c>
      <c r="D118" s="280" t="s">
        <v>89</v>
      </c>
      <c r="E118" s="288" t="s">
        <v>91</v>
      </c>
      <c r="F118" s="46" t="s">
        <v>16</v>
      </c>
      <c r="G118" s="281" t="s">
        <v>18</v>
      </c>
      <c r="H118" s="335">
        <f>H119</f>
        <v>0</v>
      </c>
      <c r="I118" s="335">
        <f t="shared" si="27"/>
        <v>0</v>
      </c>
      <c r="J118" s="335">
        <f t="shared" si="27"/>
        <v>0</v>
      </c>
      <c r="K118" s="335">
        <f>H118+I118+J118</f>
        <v>0</v>
      </c>
      <c r="L118" s="336"/>
      <c r="M118" s="335">
        <f t="shared" si="28"/>
        <v>0</v>
      </c>
      <c r="N118" s="337">
        <f t="shared" si="28"/>
        <v>0</v>
      </c>
      <c r="O118" s="275">
        <f>O119</f>
        <v>0</v>
      </c>
      <c r="P118" s="287"/>
      <c r="Q118" s="306" t="e">
        <f t="shared" si="13"/>
        <v>#DIV/0!</v>
      </c>
      <c r="R118" s="306"/>
    </row>
    <row r="119" spans="2:18" hidden="1">
      <c r="B119" s="283" t="s">
        <v>31</v>
      </c>
      <c r="C119" s="279" t="s">
        <v>28</v>
      </c>
      <c r="D119" s="280" t="s">
        <v>89</v>
      </c>
      <c r="E119" s="288" t="s">
        <v>91</v>
      </c>
      <c r="F119" s="46" t="s">
        <v>16</v>
      </c>
      <c r="G119" s="281" t="s">
        <v>43</v>
      </c>
      <c r="H119" s="335">
        <f>H120</f>
        <v>0</v>
      </c>
      <c r="I119" s="335">
        <f t="shared" si="27"/>
        <v>0</v>
      </c>
      <c r="J119" s="335">
        <f t="shared" si="27"/>
        <v>0</v>
      </c>
      <c r="K119" s="335">
        <f>H119+I119+J119</f>
        <v>0</v>
      </c>
      <c r="L119" s="336"/>
      <c r="M119" s="335">
        <f t="shared" si="28"/>
        <v>0</v>
      </c>
      <c r="N119" s="337">
        <f t="shared" si="28"/>
        <v>0</v>
      </c>
      <c r="O119" s="275">
        <f>O120</f>
        <v>0</v>
      </c>
      <c r="P119" s="287"/>
      <c r="Q119" s="306" t="e">
        <f t="shared" si="13"/>
        <v>#DIV/0!</v>
      </c>
      <c r="R119" s="306"/>
    </row>
    <row r="120" spans="2:18" hidden="1">
      <c r="B120" s="283" t="s">
        <v>34</v>
      </c>
      <c r="C120" s="308" t="s">
        <v>28</v>
      </c>
      <c r="D120" s="309" t="s">
        <v>89</v>
      </c>
      <c r="E120" s="310" t="s">
        <v>91</v>
      </c>
      <c r="F120" s="47" t="s">
        <v>16</v>
      </c>
      <c r="G120" s="311" t="s">
        <v>48</v>
      </c>
      <c r="H120" s="338">
        <v>0</v>
      </c>
      <c r="I120" s="338">
        <v>0</v>
      </c>
      <c r="J120" s="338">
        <v>0</v>
      </c>
      <c r="K120" s="338">
        <f>H120+I120+J120</f>
        <v>0</v>
      </c>
      <c r="L120" s="336"/>
      <c r="M120" s="338">
        <v>0</v>
      </c>
      <c r="N120" s="339">
        <v>0</v>
      </c>
      <c r="O120" s="275">
        <v>0</v>
      </c>
      <c r="P120" s="340">
        <v>0</v>
      </c>
      <c r="Q120" s="341" t="e">
        <f t="shared" si="13"/>
        <v>#DIV/0!</v>
      </c>
      <c r="R120" s="341"/>
    </row>
    <row r="121" spans="2:18" ht="62.25" hidden="1" customHeight="1">
      <c r="B121" s="148" t="s">
        <v>88</v>
      </c>
      <c r="C121" s="155" t="s">
        <v>28</v>
      </c>
      <c r="D121" s="155" t="s">
        <v>89</v>
      </c>
      <c r="E121" s="155" t="s">
        <v>222</v>
      </c>
      <c r="F121" s="155"/>
      <c r="G121" s="155"/>
      <c r="H121" s="133">
        <f>H122+H125</f>
        <v>280000</v>
      </c>
      <c r="I121" s="133">
        <v>0</v>
      </c>
      <c r="J121" s="133">
        <f>J122+J125</f>
        <v>0</v>
      </c>
      <c r="K121" s="133">
        <f>K122+K125</f>
        <v>280000</v>
      </c>
      <c r="L121" s="155"/>
      <c r="M121" s="133">
        <v>0</v>
      </c>
      <c r="N121" s="133">
        <f>N122+N125</f>
        <v>0</v>
      </c>
      <c r="O121" s="156">
        <v>200000</v>
      </c>
      <c r="P121" s="100">
        <v>0</v>
      </c>
      <c r="Q121" s="99">
        <f t="shared" si="13"/>
        <v>0</v>
      </c>
      <c r="R121" s="99"/>
    </row>
    <row r="122" spans="2:18" hidden="1">
      <c r="B122" s="342" t="s">
        <v>17</v>
      </c>
      <c r="C122" s="267" t="s">
        <v>28</v>
      </c>
      <c r="D122" s="268" t="s">
        <v>89</v>
      </c>
      <c r="E122" s="268" t="s">
        <v>93</v>
      </c>
      <c r="F122" s="269" t="s">
        <v>16</v>
      </c>
      <c r="G122" s="316" t="s">
        <v>18</v>
      </c>
      <c r="H122" s="271">
        <f>H123</f>
        <v>280000</v>
      </c>
      <c r="I122" s="271">
        <f>I123</f>
        <v>0</v>
      </c>
      <c r="J122" s="271">
        <f t="shared" ref="J122:J123" si="29">J123</f>
        <v>0</v>
      </c>
      <c r="K122" s="271">
        <f>K123</f>
        <v>280000</v>
      </c>
      <c r="L122" s="273"/>
      <c r="M122" s="271">
        <f>M123</f>
        <v>-13000</v>
      </c>
      <c r="N122" s="317">
        <f t="shared" ref="N122:N123" si="30">N123</f>
        <v>0</v>
      </c>
      <c r="O122" s="275">
        <f t="shared" si="14"/>
        <v>267000</v>
      </c>
      <c r="P122" s="276">
        <f>P123</f>
        <v>5000</v>
      </c>
      <c r="Q122" s="277">
        <f t="shared" si="13"/>
        <v>1.8726591760299626E-2</v>
      </c>
      <c r="R122" s="277"/>
    </row>
    <row r="123" spans="2:18" hidden="1">
      <c r="B123" s="283" t="s">
        <v>31</v>
      </c>
      <c r="C123" s="279" t="s">
        <v>28</v>
      </c>
      <c r="D123" s="280" t="s">
        <v>89</v>
      </c>
      <c r="E123" s="280" t="s">
        <v>93</v>
      </c>
      <c r="F123" s="46" t="s">
        <v>16</v>
      </c>
      <c r="G123" s="281" t="s">
        <v>43</v>
      </c>
      <c r="H123" s="282">
        <f>H124</f>
        <v>280000</v>
      </c>
      <c r="I123" s="282">
        <f>I124</f>
        <v>0</v>
      </c>
      <c r="J123" s="282">
        <f t="shared" si="29"/>
        <v>0</v>
      </c>
      <c r="K123" s="282">
        <f>K124</f>
        <v>280000</v>
      </c>
      <c r="L123" s="273"/>
      <c r="M123" s="282">
        <f>M124</f>
        <v>-13000</v>
      </c>
      <c r="N123" s="305">
        <f t="shared" si="30"/>
        <v>0</v>
      </c>
      <c r="O123" s="275">
        <f t="shared" si="14"/>
        <v>267000</v>
      </c>
      <c r="P123" s="276">
        <f>P124</f>
        <v>5000</v>
      </c>
      <c r="Q123" s="277">
        <f t="shared" si="13"/>
        <v>1.8726591760299626E-2</v>
      </c>
      <c r="R123" s="277"/>
    </row>
    <row r="124" spans="2:18" ht="13.5" hidden="1" customHeight="1">
      <c r="B124" s="278" t="s">
        <v>92</v>
      </c>
      <c r="C124" s="279" t="s">
        <v>28</v>
      </c>
      <c r="D124" s="280" t="s">
        <v>89</v>
      </c>
      <c r="E124" s="280" t="s">
        <v>222</v>
      </c>
      <c r="F124" s="46" t="s">
        <v>204</v>
      </c>
      <c r="G124" s="281" t="s">
        <v>50</v>
      </c>
      <c r="H124" s="282">
        <v>280000</v>
      </c>
      <c r="I124" s="282">
        <v>0</v>
      </c>
      <c r="J124" s="282">
        <v>0</v>
      </c>
      <c r="K124" s="282">
        <f>H124+J124+I124</f>
        <v>280000</v>
      </c>
      <c r="L124" s="273"/>
      <c r="M124" s="282">
        <v>-13000</v>
      </c>
      <c r="N124" s="305">
        <v>0</v>
      </c>
      <c r="O124" s="275">
        <v>265000</v>
      </c>
      <c r="P124" s="286">
        <v>5000</v>
      </c>
      <c r="Q124" s="277">
        <f t="shared" si="13"/>
        <v>1.8867924528301886E-2</v>
      </c>
      <c r="R124" s="277"/>
    </row>
    <row r="125" spans="2:18" ht="10.5" hidden="1" customHeight="1">
      <c r="B125" s="283" t="s">
        <v>37</v>
      </c>
      <c r="C125" s="279" t="s">
        <v>28</v>
      </c>
      <c r="D125" s="280" t="s">
        <v>89</v>
      </c>
      <c r="E125" s="288" t="s">
        <v>93</v>
      </c>
      <c r="F125" s="46" t="s">
        <v>16</v>
      </c>
      <c r="G125" s="281" t="s">
        <v>52</v>
      </c>
      <c r="H125" s="282">
        <f>H126</f>
        <v>0</v>
      </c>
      <c r="I125" s="282">
        <f>I126</f>
        <v>0</v>
      </c>
      <c r="J125" s="282">
        <f>J126</f>
        <v>0</v>
      </c>
      <c r="K125" s="282">
        <f>H125+J125+I125</f>
        <v>0</v>
      </c>
      <c r="L125" s="273"/>
      <c r="M125" s="282">
        <f>M126+M127</f>
        <v>13000</v>
      </c>
      <c r="N125" s="305">
        <f>N126</f>
        <v>0</v>
      </c>
      <c r="O125" s="275">
        <v>0</v>
      </c>
      <c r="P125" s="287">
        <f>P126+P127</f>
        <v>14556</v>
      </c>
      <c r="Q125" s="277" t="e">
        <f t="shared" si="13"/>
        <v>#DIV/0!</v>
      </c>
      <c r="R125" s="277"/>
    </row>
    <row r="126" spans="2:18" hidden="1">
      <c r="B126" s="283" t="s">
        <v>38</v>
      </c>
      <c r="C126" s="279" t="s">
        <v>28</v>
      </c>
      <c r="D126" s="280" t="s">
        <v>89</v>
      </c>
      <c r="E126" s="288" t="s">
        <v>93</v>
      </c>
      <c r="F126" s="46" t="s">
        <v>16</v>
      </c>
      <c r="G126" s="281" t="s">
        <v>53</v>
      </c>
      <c r="H126" s="282">
        <v>0</v>
      </c>
      <c r="I126" s="282">
        <v>0</v>
      </c>
      <c r="J126" s="282">
        <v>0</v>
      </c>
      <c r="K126" s="282">
        <f>H126+J126+I126</f>
        <v>0</v>
      </c>
      <c r="L126" s="273"/>
      <c r="M126" s="282">
        <v>12000</v>
      </c>
      <c r="N126" s="305">
        <v>0</v>
      </c>
      <c r="O126" s="275">
        <v>0</v>
      </c>
      <c r="P126" s="287">
        <v>0</v>
      </c>
      <c r="Q126" s="277" t="e">
        <f t="shared" si="13"/>
        <v>#DIV/0!</v>
      </c>
      <c r="R126" s="277"/>
    </row>
    <row r="127" spans="2:18" ht="12.75" hidden="1" customHeight="1">
      <c r="B127" s="283" t="s">
        <v>39</v>
      </c>
      <c r="C127" s="279" t="s">
        <v>28</v>
      </c>
      <c r="D127" s="280" t="s">
        <v>89</v>
      </c>
      <c r="E127" s="280" t="s">
        <v>222</v>
      </c>
      <c r="F127" s="46" t="s">
        <v>16</v>
      </c>
      <c r="G127" s="281" t="s">
        <v>54</v>
      </c>
      <c r="H127" s="282"/>
      <c r="I127" s="282"/>
      <c r="J127" s="282"/>
      <c r="K127" s="282">
        <v>0</v>
      </c>
      <c r="L127" s="273"/>
      <c r="M127" s="282">
        <v>1000</v>
      </c>
      <c r="N127" s="305">
        <v>0</v>
      </c>
      <c r="O127" s="289">
        <v>15000</v>
      </c>
      <c r="P127" s="290">
        <v>14556</v>
      </c>
      <c r="Q127" s="291">
        <f t="shared" si="13"/>
        <v>0.97040000000000004</v>
      </c>
      <c r="R127" s="291"/>
    </row>
    <row r="128" spans="2:18" ht="29.25" customHeight="1">
      <c r="B128" s="472" t="s">
        <v>94</v>
      </c>
      <c r="C128" s="473" t="s">
        <v>42</v>
      </c>
      <c r="D128" s="461"/>
      <c r="E128" s="462"/>
      <c r="F128" s="463"/>
      <c r="G128" s="464"/>
      <c r="H128" s="477">
        <f>H141+H146</f>
        <v>7500000</v>
      </c>
      <c r="I128" s="477">
        <v>0</v>
      </c>
      <c r="J128" s="478">
        <f>J129+J141+J146+J14</f>
        <v>0</v>
      </c>
      <c r="K128" s="477">
        <f>H128+J128</f>
        <v>7500000</v>
      </c>
      <c r="L128" s="479"/>
      <c r="M128" s="477">
        <v>0</v>
      </c>
      <c r="N128" s="480">
        <f>N129+N141+N146+N14</f>
        <v>634800</v>
      </c>
      <c r="O128" s="481">
        <f>O141+O146+O140</f>
        <v>16817854</v>
      </c>
      <c r="P128" s="470">
        <f>P141+P146+P163</f>
        <v>11868186.130000001</v>
      </c>
      <c r="Q128" s="471">
        <f t="shared" si="13"/>
        <v>0.70568968728114778</v>
      </c>
      <c r="R128" s="471">
        <v>0.73099999999999998</v>
      </c>
    </row>
    <row r="129" spans="2:18" ht="14.25" hidden="1">
      <c r="B129" s="323" t="s">
        <v>95</v>
      </c>
      <c r="C129" s="324" t="s">
        <v>42</v>
      </c>
      <c r="D129" s="325" t="s">
        <v>96</v>
      </c>
      <c r="E129" s="326"/>
      <c r="F129" s="327"/>
      <c r="G129" s="328"/>
      <c r="H129" s="321">
        <f>H130+H136</f>
        <v>0</v>
      </c>
      <c r="I129" s="321">
        <v>0</v>
      </c>
      <c r="J129" s="321">
        <f>J130+J136</f>
        <v>0</v>
      </c>
      <c r="K129" s="321">
        <f>K130+K136</f>
        <v>0</v>
      </c>
      <c r="L129" s="322"/>
      <c r="M129" s="321">
        <v>0</v>
      </c>
      <c r="N129" s="329">
        <f>N130+N136</f>
        <v>0</v>
      </c>
      <c r="O129" s="275">
        <f t="shared" si="14"/>
        <v>0</v>
      </c>
      <c r="P129" s="276"/>
      <c r="Q129" s="343" t="e">
        <f t="shared" si="13"/>
        <v>#DIV/0!</v>
      </c>
    </row>
    <row r="130" spans="2:18" hidden="1">
      <c r="B130" s="292" t="s">
        <v>97</v>
      </c>
      <c r="C130" s="293" t="s">
        <v>42</v>
      </c>
      <c r="D130" s="294" t="s">
        <v>96</v>
      </c>
      <c r="E130" s="295" t="s">
        <v>98</v>
      </c>
      <c r="F130" s="296"/>
      <c r="G130" s="297"/>
      <c r="H130" s="298">
        <f t="shared" ref="H130:J133" si="31">H131</f>
        <v>0</v>
      </c>
      <c r="I130" s="298">
        <v>0</v>
      </c>
      <c r="J130" s="298">
        <f t="shared" si="31"/>
        <v>0</v>
      </c>
      <c r="K130" s="298">
        <f t="shared" ref="J130:K133" si="32">K131</f>
        <v>0</v>
      </c>
      <c r="L130" s="299"/>
      <c r="M130" s="298">
        <v>0</v>
      </c>
      <c r="N130" s="300">
        <f t="shared" ref="N130:N133" si="33">N131</f>
        <v>0</v>
      </c>
      <c r="O130" s="275">
        <f t="shared" si="14"/>
        <v>0</v>
      </c>
      <c r="P130" s="276"/>
      <c r="Q130" s="343" t="e">
        <f t="shared" si="13"/>
        <v>#DIV/0!</v>
      </c>
    </row>
    <row r="131" spans="2:18" hidden="1">
      <c r="B131" s="278" t="s">
        <v>17</v>
      </c>
      <c r="C131" s="279" t="s">
        <v>42</v>
      </c>
      <c r="D131" s="280" t="s">
        <v>96</v>
      </c>
      <c r="E131" s="288" t="s">
        <v>98</v>
      </c>
      <c r="F131" s="46" t="s">
        <v>99</v>
      </c>
      <c r="G131" s="297"/>
      <c r="H131" s="282">
        <f t="shared" si="31"/>
        <v>0</v>
      </c>
      <c r="I131" s="282">
        <v>0</v>
      </c>
      <c r="J131" s="282">
        <f t="shared" si="32"/>
        <v>0</v>
      </c>
      <c r="K131" s="282">
        <f t="shared" si="32"/>
        <v>0</v>
      </c>
      <c r="L131" s="273"/>
      <c r="M131" s="282">
        <v>0</v>
      </c>
      <c r="N131" s="305">
        <f t="shared" si="33"/>
        <v>0</v>
      </c>
      <c r="O131" s="275">
        <f t="shared" si="14"/>
        <v>0</v>
      </c>
      <c r="P131" s="276"/>
      <c r="Q131" s="343" t="e">
        <f t="shared" si="13"/>
        <v>#DIV/0!</v>
      </c>
    </row>
    <row r="132" spans="2:18" hidden="1">
      <c r="B132" s="278" t="s">
        <v>17</v>
      </c>
      <c r="C132" s="279" t="s">
        <v>42</v>
      </c>
      <c r="D132" s="280" t="s">
        <v>96</v>
      </c>
      <c r="E132" s="288" t="s">
        <v>98</v>
      </c>
      <c r="F132" s="46" t="s">
        <v>99</v>
      </c>
      <c r="G132" s="281" t="s">
        <v>18</v>
      </c>
      <c r="H132" s="282">
        <f t="shared" si="31"/>
        <v>0</v>
      </c>
      <c r="I132" s="282">
        <v>0</v>
      </c>
      <c r="J132" s="282">
        <f t="shared" si="32"/>
        <v>0</v>
      </c>
      <c r="K132" s="282">
        <f t="shared" si="32"/>
        <v>0</v>
      </c>
      <c r="L132" s="273"/>
      <c r="M132" s="282">
        <v>0</v>
      </c>
      <c r="N132" s="305">
        <f t="shared" si="33"/>
        <v>0</v>
      </c>
      <c r="O132" s="275">
        <f t="shared" si="14"/>
        <v>0</v>
      </c>
      <c r="P132" s="276"/>
      <c r="Q132" s="343" t="e">
        <f t="shared" si="13"/>
        <v>#DIV/0!</v>
      </c>
    </row>
    <row r="133" spans="2:18" hidden="1">
      <c r="B133" s="278" t="s">
        <v>82</v>
      </c>
      <c r="C133" s="279" t="s">
        <v>42</v>
      </c>
      <c r="D133" s="280" t="s">
        <v>96</v>
      </c>
      <c r="E133" s="288" t="s">
        <v>98</v>
      </c>
      <c r="F133" s="46" t="s">
        <v>99</v>
      </c>
      <c r="G133" s="281" t="s">
        <v>83</v>
      </c>
      <c r="H133" s="282">
        <f t="shared" si="31"/>
        <v>0</v>
      </c>
      <c r="I133" s="282">
        <v>0</v>
      </c>
      <c r="J133" s="282">
        <f t="shared" si="32"/>
        <v>0</v>
      </c>
      <c r="K133" s="282">
        <f t="shared" si="32"/>
        <v>0</v>
      </c>
      <c r="L133" s="273"/>
      <c r="M133" s="282">
        <v>0</v>
      </c>
      <c r="N133" s="305">
        <f t="shared" si="33"/>
        <v>0</v>
      </c>
      <c r="O133" s="275">
        <f t="shared" si="14"/>
        <v>0</v>
      </c>
      <c r="P133" s="276"/>
      <c r="Q133" s="343" t="e">
        <f t="shared" si="13"/>
        <v>#DIV/0!</v>
      </c>
    </row>
    <row r="134" spans="2:18" ht="24" hidden="1">
      <c r="B134" s="278" t="s">
        <v>84</v>
      </c>
      <c r="C134" s="279" t="s">
        <v>42</v>
      </c>
      <c r="D134" s="280" t="s">
        <v>96</v>
      </c>
      <c r="E134" s="288" t="s">
        <v>98</v>
      </c>
      <c r="F134" s="46" t="s">
        <v>99</v>
      </c>
      <c r="G134" s="281" t="s">
        <v>100</v>
      </c>
      <c r="H134" s="282">
        <v>0</v>
      </c>
      <c r="I134" s="282">
        <v>0</v>
      </c>
      <c r="J134" s="282">
        <v>0</v>
      </c>
      <c r="K134" s="282">
        <f>H134+J134</f>
        <v>0</v>
      </c>
      <c r="L134" s="273"/>
      <c r="M134" s="282">
        <v>0</v>
      </c>
      <c r="N134" s="305">
        <v>0</v>
      </c>
      <c r="O134" s="275">
        <f t="shared" si="14"/>
        <v>0</v>
      </c>
      <c r="P134" s="276"/>
      <c r="Q134" s="343" t="e">
        <f t="shared" si="13"/>
        <v>#DIV/0!</v>
      </c>
    </row>
    <row r="135" spans="2:18" hidden="1">
      <c r="B135" s="292" t="s">
        <v>101</v>
      </c>
      <c r="C135" s="293" t="s">
        <v>42</v>
      </c>
      <c r="D135" s="294" t="s">
        <v>96</v>
      </c>
      <c r="E135" s="295" t="s">
        <v>98</v>
      </c>
      <c r="F135" s="296"/>
      <c r="G135" s="297"/>
      <c r="H135" s="282">
        <f>H136</f>
        <v>0</v>
      </c>
      <c r="I135" s="282"/>
      <c r="J135" s="282">
        <f>J136</f>
        <v>0</v>
      </c>
      <c r="K135" s="282">
        <f>H135+J135</f>
        <v>0</v>
      </c>
      <c r="L135" s="273"/>
      <c r="M135" s="282"/>
      <c r="N135" s="305">
        <f>N136</f>
        <v>0</v>
      </c>
      <c r="O135" s="275">
        <f t="shared" si="14"/>
        <v>0</v>
      </c>
      <c r="P135" s="276"/>
      <c r="Q135" s="343" t="e">
        <f t="shared" si="13"/>
        <v>#DIV/0!</v>
      </c>
    </row>
    <row r="136" spans="2:18" ht="24" hidden="1">
      <c r="B136" s="344" t="s">
        <v>102</v>
      </c>
      <c r="C136" s="293" t="s">
        <v>42</v>
      </c>
      <c r="D136" s="294" t="s">
        <v>96</v>
      </c>
      <c r="E136" s="295" t="s">
        <v>98</v>
      </c>
      <c r="F136" s="296"/>
      <c r="G136" s="297"/>
      <c r="H136" s="298">
        <f>H137</f>
        <v>0</v>
      </c>
      <c r="I136" s="298">
        <v>0</v>
      </c>
      <c r="J136" s="298">
        <f>J137</f>
        <v>0</v>
      </c>
      <c r="K136" s="298">
        <f>K137</f>
        <v>0</v>
      </c>
      <c r="L136" s="299"/>
      <c r="M136" s="298">
        <v>0</v>
      </c>
      <c r="N136" s="300">
        <f>N137</f>
        <v>0</v>
      </c>
      <c r="O136" s="275">
        <f t="shared" si="14"/>
        <v>0</v>
      </c>
      <c r="P136" s="276"/>
      <c r="Q136" s="343" t="e">
        <f t="shared" si="13"/>
        <v>#DIV/0!</v>
      </c>
    </row>
    <row r="137" spans="2:18" hidden="1">
      <c r="B137" s="278" t="s">
        <v>103</v>
      </c>
      <c r="C137" s="279" t="s">
        <v>42</v>
      </c>
      <c r="D137" s="280" t="s">
        <v>96</v>
      </c>
      <c r="E137" s="288" t="s">
        <v>98</v>
      </c>
      <c r="F137" s="46" t="s">
        <v>16</v>
      </c>
      <c r="G137" s="297"/>
      <c r="H137" s="282">
        <f>H138</f>
        <v>0</v>
      </c>
      <c r="I137" s="282">
        <v>0</v>
      </c>
      <c r="J137" s="282">
        <f>J138</f>
        <v>0</v>
      </c>
      <c r="K137" s="282">
        <f>K138</f>
        <v>0</v>
      </c>
      <c r="L137" s="273"/>
      <c r="M137" s="282">
        <v>0</v>
      </c>
      <c r="N137" s="305">
        <f>N138</f>
        <v>0</v>
      </c>
      <c r="O137" s="275">
        <f t="shared" si="14"/>
        <v>0</v>
      </c>
      <c r="P137" s="276"/>
      <c r="Q137" s="343" t="e">
        <f t="shared" si="13"/>
        <v>#DIV/0!</v>
      </c>
    </row>
    <row r="138" spans="2:18" hidden="1">
      <c r="B138" s="278" t="s">
        <v>17</v>
      </c>
      <c r="C138" s="279" t="s">
        <v>42</v>
      </c>
      <c r="D138" s="280" t="s">
        <v>96</v>
      </c>
      <c r="E138" s="288" t="s">
        <v>98</v>
      </c>
      <c r="F138" s="46" t="s">
        <v>16</v>
      </c>
      <c r="G138" s="281" t="s">
        <v>18</v>
      </c>
      <c r="H138" s="282">
        <f>H139+H140</f>
        <v>0</v>
      </c>
      <c r="I138" s="282">
        <v>0</v>
      </c>
      <c r="J138" s="282">
        <f>J139+J140</f>
        <v>0</v>
      </c>
      <c r="K138" s="282">
        <f>K139+K140</f>
        <v>0</v>
      </c>
      <c r="L138" s="273"/>
      <c r="M138" s="282">
        <v>0</v>
      </c>
      <c r="N138" s="305">
        <f>N139+N140</f>
        <v>0</v>
      </c>
      <c r="O138" s="275">
        <f t="shared" si="14"/>
        <v>0</v>
      </c>
      <c r="P138" s="276"/>
      <c r="Q138" s="343" t="e">
        <f t="shared" si="13"/>
        <v>#DIV/0!</v>
      </c>
    </row>
    <row r="139" spans="2:18" hidden="1">
      <c r="B139" s="278" t="s">
        <v>92</v>
      </c>
      <c r="C139" s="279" t="s">
        <v>42</v>
      </c>
      <c r="D139" s="280" t="s">
        <v>96</v>
      </c>
      <c r="E139" s="288" t="s">
        <v>98</v>
      </c>
      <c r="F139" s="46" t="s">
        <v>16</v>
      </c>
      <c r="G139" s="281" t="s">
        <v>50</v>
      </c>
      <c r="H139" s="282">
        <v>0</v>
      </c>
      <c r="I139" s="282">
        <v>0</v>
      </c>
      <c r="J139" s="282">
        <v>0</v>
      </c>
      <c r="K139" s="282">
        <f t="shared" ref="K139:K154" si="34">H139+J139</f>
        <v>0</v>
      </c>
      <c r="L139" s="273"/>
      <c r="M139" s="282">
        <v>0</v>
      </c>
      <c r="N139" s="305">
        <v>0</v>
      </c>
      <c r="O139" s="275">
        <f t="shared" si="14"/>
        <v>0</v>
      </c>
      <c r="P139" s="276"/>
      <c r="Q139" s="343" t="e">
        <f t="shared" si="13"/>
        <v>#DIV/0!</v>
      </c>
    </row>
    <row r="140" spans="2:18" ht="78.75" customHeight="1">
      <c r="B140" s="283" t="s">
        <v>270</v>
      </c>
      <c r="C140" s="279" t="s">
        <v>42</v>
      </c>
      <c r="D140" s="280" t="s">
        <v>96</v>
      </c>
      <c r="E140" s="310" t="s">
        <v>98</v>
      </c>
      <c r="F140" s="47" t="s">
        <v>16</v>
      </c>
      <c r="G140" s="281" t="s">
        <v>51</v>
      </c>
      <c r="H140" s="282">
        <v>0</v>
      </c>
      <c r="I140" s="282">
        <v>0</v>
      </c>
      <c r="J140" s="282">
        <v>0</v>
      </c>
      <c r="K140" s="282">
        <f t="shared" si="34"/>
        <v>0</v>
      </c>
      <c r="L140" s="273"/>
      <c r="M140" s="282">
        <v>0</v>
      </c>
      <c r="N140" s="305">
        <v>0</v>
      </c>
      <c r="O140" s="275">
        <v>773000</v>
      </c>
      <c r="P140" s="276">
        <v>0</v>
      </c>
      <c r="Q140" s="343">
        <f t="shared" si="13"/>
        <v>0</v>
      </c>
    </row>
    <row r="141" spans="2:18" ht="21" customHeight="1">
      <c r="B141" s="433" t="s">
        <v>104</v>
      </c>
      <c r="C141" s="157" t="s">
        <v>42</v>
      </c>
      <c r="D141" s="158" t="s">
        <v>105</v>
      </c>
      <c r="E141" s="159"/>
      <c r="F141" s="155"/>
      <c r="G141" s="155"/>
      <c r="H141" s="133">
        <f>H142</f>
        <v>1500000</v>
      </c>
      <c r="I141" s="133">
        <v>0</v>
      </c>
      <c r="J141" s="133">
        <f>J142</f>
        <v>0</v>
      </c>
      <c r="K141" s="133">
        <f t="shared" si="34"/>
        <v>1500000</v>
      </c>
      <c r="L141" s="160"/>
      <c r="M141" s="133">
        <v>0</v>
      </c>
      <c r="N141" s="136">
        <f>N142</f>
        <v>0</v>
      </c>
      <c r="O141" s="156">
        <v>2700000</v>
      </c>
      <c r="P141" s="100">
        <v>1342603.67</v>
      </c>
      <c r="Q141" s="457">
        <f>P141/O141*100%</f>
        <v>0.49726061851851849</v>
      </c>
      <c r="R141" s="457">
        <v>0.46600000000000003</v>
      </c>
    </row>
    <row r="142" spans="2:18" ht="15.75" hidden="1">
      <c r="B142" s="432" t="s">
        <v>97</v>
      </c>
      <c r="C142" s="157" t="s">
        <v>42</v>
      </c>
      <c r="D142" s="158" t="s">
        <v>105</v>
      </c>
      <c r="E142" s="159" t="s">
        <v>106</v>
      </c>
      <c r="F142" s="155" t="s">
        <v>99</v>
      </c>
      <c r="G142" s="155"/>
      <c r="H142" s="133">
        <f>H143</f>
        <v>1500000</v>
      </c>
      <c r="I142" s="133">
        <v>0</v>
      </c>
      <c r="J142" s="133">
        <f>J143</f>
        <v>0</v>
      </c>
      <c r="K142" s="133">
        <f t="shared" si="34"/>
        <v>1500000</v>
      </c>
      <c r="L142" s="160"/>
      <c r="M142" s="133">
        <v>0</v>
      </c>
      <c r="N142" s="136">
        <f>N143</f>
        <v>0</v>
      </c>
      <c r="O142" s="161">
        <f t="shared" si="14"/>
        <v>1500000</v>
      </c>
      <c r="P142" s="162">
        <f>P143</f>
        <v>453992.54</v>
      </c>
      <c r="Q142" s="110">
        <f t="shared" si="13"/>
        <v>0.30266169333333331</v>
      </c>
      <c r="R142" s="110"/>
    </row>
    <row r="143" spans="2:18" ht="15.75" hidden="1">
      <c r="B143" s="439" t="s">
        <v>17</v>
      </c>
      <c r="C143" s="157" t="s">
        <v>42</v>
      </c>
      <c r="D143" s="158" t="s">
        <v>105</v>
      </c>
      <c r="E143" s="159" t="s">
        <v>106</v>
      </c>
      <c r="F143" s="155" t="s">
        <v>99</v>
      </c>
      <c r="G143" s="155" t="s">
        <v>18</v>
      </c>
      <c r="H143" s="133">
        <f>H144</f>
        <v>1500000</v>
      </c>
      <c r="I143" s="133">
        <v>0</v>
      </c>
      <c r="J143" s="133">
        <f>J144</f>
        <v>0</v>
      </c>
      <c r="K143" s="133">
        <f t="shared" si="34"/>
        <v>1500000</v>
      </c>
      <c r="L143" s="160"/>
      <c r="M143" s="133">
        <v>0</v>
      </c>
      <c r="N143" s="136">
        <f>N144</f>
        <v>0</v>
      </c>
      <c r="O143" s="161">
        <f t="shared" si="14"/>
        <v>1500000</v>
      </c>
      <c r="P143" s="162">
        <f>P144</f>
        <v>453992.54</v>
      </c>
      <c r="Q143" s="110">
        <f t="shared" si="13"/>
        <v>0.30266169333333331</v>
      </c>
      <c r="R143" s="110"/>
    </row>
    <row r="144" spans="2:18" ht="16.5" hidden="1" customHeight="1">
      <c r="B144" s="432" t="s">
        <v>82</v>
      </c>
      <c r="C144" s="157" t="s">
        <v>42</v>
      </c>
      <c r="D144" s="158" t="s">
        <v>105</v>
      </c>
      <c r="E144" s="159" t="s">
        <v>106</v>
      </c>
      <c r="F144" s="155" t="s">
        <v>99</v>
      </c>
      <c r="G144" s="155" t="s">
        <v>83</v>
      </c>
      <c r="H144" s="133">
        <f>H145</f>
        <v>1500000</v>
      </c>
      <c r="I144" s="133">
        <v>0</v>
      </c>
      <c r="J144" s="133">
        <f>J145</f>
        <v>0</v>
      </c>
      <c r="K144" s="133">
        <f t="shared" si="34"/>
        <v>1500000</v>
      </c>
      <c r="L144" s="160"/>
      <c r="M144" s="133">
        <v>0</v>
      </c>
      <c r="N144" s="136">
        <f>N145</f>
        <v>0</v>
      </c>
      <c r="O144" s="161">
        <f t="shared" si="14"/>
        <v>1500000</v>
      </c>
      <c r="P144" s="162">
        <f>P145</f>
        <v>453992.54</v>
      </c>
      <c r="Q144" s="110">
        <f t="shared" si="13"/>
        <v>0.30266169333333331</v>
      </c>
      <c r="R144" s="110"/>
    </row>
    <row r="145" spans="2:18" ht="25.5" hidden="1" customHeight="1">
      <c r="B145" s="432" t="s">
        <v>84</v>
      </c>
      <c r="C145" s="157" t="s">
        <v>42</v>
      </c>
      <c r="D145" s="158" t="s">
        <v>105</v>
      </c>
      <c r="E145" s="155" t="s">
        <v>223</v>
      </c>
      <c r="F145" s="155" t="s">
        <v>159</v>
      </c>
      <c r="G145" s="155" t="s">
        <v>85</v>
      </c>
      <c r="H145" s="133">
        <v>1500000</v>
      </c>
      <c r="I145" s="133">
        <v>0</v>
      </c>
      <c r="J145" s="133">
        <v>0</v>
      </c>
      <c r="K145" s="133">
        <f t="shared" si="34"/>
        <v>1500000</v>
      </c>
      <c r="L145" s="160" t="s">
        <v>107</v>
      </c>
      <c r="M145" s="133">
        <v>0</v>
      </c>
      <c r="N145" s="136">
        <v>0</v>
      </c>
      <c r="O145" s="163">
        <v>1630000</v>
      </c>
      <c r="P145" s="100">
        <v>453992.54</v>
      </c>
      <c r="Q145" s="164">
        <f t="shared" si="13"/>
        <v>0.27852303067484663</v>
      </c>
      <c r="R145" s="164"/>
    </row>
    <row r="146" spans="2:18" ht="20.25" customHeight="1">
      <c r="B146" s="433" t="s">
        <v>262</v>
      </c>
      <c r="C146" s="165" t="s">
        <v>42</v>
      </c>
      <c r="D146" s="158" t="s">
        <v>89</v>
      </c>
      <c r="E146" s="159"/>
      <c r="F146" s="155"/>
      <c r="G146" s="155"/>
      <c r="H146" s="133">
        <f>H148+H152</f>
        <v>6000000</v>
      </c>
      <c r="I146" s="133">
        <v>0</v>
      </c>
      <c r="J146" s="133">
        <f>J148+J152+J158</f>
        <v>0</v>
      </c>
      <c r="K146" s="133">
        <f t="shared" si="34"/>
        <v>6000000</v>
      </c>
      <c r="L146" s="160"/>
      <c r="M146" s="133">
        <v>0</v>
      </c>
      <c r="N146" s="136">
        <f>N148+N152+N158</f>
        <v>634800</v>
      </c>
      <c r="O146" s="156">
        <v>13344854</v>
      </c>
      <c r="P146" s="100">
        <v>10525582.460000001</v>
      </c>
      <c r="Q146" s="457">
        <f t="shared" si="13"/>
        <v>0.7887371761429538</v>
      </c>
      <c r="R146" s="457">
        <v>0.77700000000000002</v>
      </c>
    </row>
    <row r="147" spans="2:18" ht="31.5" hidden="1">
      <c r="B147" s="432" t="s">
        <v>108</v>
      </c>
      <c r="C147" s="157" t="s">
        <v>42</v>
      </c>
      <c r="D147" s="165" t="s">
        <v>89</v>
      </c>
      <c r="E147" s="159" t="s">
        <v>109</v>
      </c>
      <c r="F147" s="155"/>
      <c r="G147" s="155"/>
      <c r="H147" s="133">
        <f>H148+H152</f>
        <v>6000000</v>
      </c>
      <c r="I147" s="133">
        <v>0</v>
      </c>
      <c r="J147" s="133">
        <f>J148+J152</f>
        <v>0</v>
      </c>
      <c r="K147" s="133">
        <f t="shared" si="34"/>
        <v>6000000</v>
      </c>
      <c r="L147" s="160"/>
      <c r="M147" s="133">
        <v>0</v>
      </c>
      <c r="N147" s="136">
        <f>N148+N152</f>
        <v>0</v>
      </c>
      <c r="O147" s="161">
        <f>O148+O152+O158</f>
        <v>18774390</v>
      </c>
      <c r="P147" s="162">
        <f>P148+P152+P158</f>
        <v>1800000</v>
      </c>
      <c r="Q147" s="110">
        <f t="shared" ref="Q147:Q220" si="35">P147/O147*100%</f>
        <v>9.5875285428714332E-2</v>
      </c>
      <c r="R147" s="110"/>
    </row>
    <row r="148" spans="2:18" ht="18" hidden="1" customHeight="1">
      <c r="B148" s="434" t="s">
        <v>97</v>
      </c>
      <c r="C148" s="168" t="s">
        <v>42</v>
      </c>
      <c r="D148" s="169" t="s">
        <v>89</v>
      </c>
      <c r="E148" s="170" t="s">
        <v>225</v>
      </c>
      <c r="F148" s="170" t="s">
        <v>99</v>
      </c>
      <c r="G148" s="170"/>
      <c r="H148" s="171">
        <f>H149</f>
        <v>2500000</v>
      </c>
      <c r="I148" s="171">
        <v>0</v>
      </c>
      <c r="J148" s="171">
        <f>J149</f>
        <v>0</v>
      </c>
      <c r="K148" s="171">
        <f t="shared" si="34"/>
        <v>2500000</v>
      </c>
      <c r="L148" s="172"/>
      <c r="M148" s="171">
        <v>0</v>
      </c>
      <c r="N148" s="173">
        <f>N149</f>
        <v>0</v>
      </c>
      <c r="O148" s="176">
        <f>O151</f>
        <v>2500000</v>
      </c>
      <c r="P148" s="177">
        <f>P149</f>
        <v>1800000</v>
      </c>
      <c r="Q148" s="178">
        <f t="shared" si="35"/>
        <v>0.72</v>
      </c>
      <c r="R148" s="178"/>
    </row>
    <row r="149" spans="2:18" ht="15.75" hidden="1">
      <c r="B149" s="436" t="s">
        <v>17</v>
      </c>
      <c r="C149" s="168" t="s">
        <v>42</v>
      </c>
      <c r="D149" s="169" t="s">
        <v>89</v>
      </c>
      <c r="E149" s="170" t="s">
        <v>109</v>
      </c>
      <c r="F149" s="170" t="s">
        <v>99</v>
      </c>
      <c r="G149" s="170" t="s">
        <v>18</v>
      </c>
      <c r="H149" s="171">
        <f>H150</f>
        <v>2500000</v>
      </c>
      <c r="I149" s="171">
        <v>0</v>
      </c>
      <c r="J149" s="171">
        <f>J150</f>
        <v>0</v>
      </c>
      <c r="K149" s="171">
        <f t="shared" si="34"/>
        <v>2500000</v>
      </c>
      <c r="L149" s="172"/>
      <c r="M149" s="171">
        <v>0</v>
      </c>
      <c r="N149" s="173">
        <f>N150</f>
        <v>0</v>
      </c>
      <c r="O149" s="176">
        <f t="shared" si="14"/>
        <v>2500000</v>
      </c>
      <c r="P149" s="177">
        <f>P150</f>
        <v>1800000</v>
      </c>
      <c r="Q149" s="178">
        <f t="shared" si="35"/>
        <v>0.72</v>
      </c>
      <c r="R149" s="178"/>
    </row>
    <row r="150" spans="2:18" ht="16.5" hidden="1" customHeight="1">
      <c r="B150" s="434" t="s">
        <v>82</v>
      </c>
      <c r="C150" s="168" t="s">
        <v>42</v>
      </c>
      <c r="D150" s="169" t="s">
        <v>89</v>
      </c>
      <c r="E150" s="170" t="s">
        <v>109</v>
      </c>
      <c r="F150" s="170" t="s">
        <v>99</v>
      </c>
      <c r="G150" s="170" t="s">
        <v>83</v>
      </c>
      <c r="H150" s="171">
        <f>H151</f>
        <v>2500000</v>
      </c>
      <c r="I150" s="171">
        <v>0</v>
      </c>
      <c r="J150" s="171">
        <f>J151</f>
        <v>0</v>
      </c>
      <c r="K150" s="171">
        <f t="shared" si="34"/>
        <v>2500000</v>
      </c>
      <c r="L150" s="172"/>
      <c r="M150" s="171">
        <v>0</v>
      </c>
      <c r="N150" s="173">
        <f>N151</f>
        <v>0</v>
      </c>
      <c r="O150" s="176">
        <f t="shared" ref="O150:O222" si="36">K150+M150+N150</f>
        <v>2500000</v>
      </c>
      <c r="P150" s="177">
        <f>P151</f>
        <v>1800000</v>
      </c>
      <c r="Q150" s="178">
        <f t="shared" si="35"/>
        <v>0.72</v>
      </c>
      <c r="R150" s="178"/>
    </row>
    <row r="151" spans="2:18" ht="26.25" hidden="1" customHeight="1">
      <c r="B151" s="434" t="s">
        <v>84</v>
      </c>
      <c r="C151" s="168" t="s">
        <v>42</v>
      </c>
      <c r="D151" s="169" t="s">
        <v>89</v>
      </c>
      <c r="E151" s="170" t="s">
        <v>225</v>
      </c>
      <c r="F151" s="170" t="s">
        <v>99</v>
      </c>
      <c r="G151" s="170" t="s">
        <v>85</v>
      </c>
      <c r="H151" s="171">
        <v>2500000</v>
      </c>
      <c r="I151" s="171">
        <v>0</v>
      </c>
      <c r="J151" s="171">
        <v>0</v>
      </c>
      <c r="K151" s="171">
        <f t="shared" si="34"/>
        <v>2500000</v>
      </c>
      <c r="L151" s="172"/>
      <c r="M151" s="171">
        <v>0</v>
      </c>
      <c r="N151" s="173">
        <v>0</v>
      </c>
      <c r="O151" s="176">
        <v>2500000</v>
      </c>
      <c r="P151" s="177">
        <v>1800000</v>
      </c>
      <c r="Q151" s="178">
        <f t="shared" si="35"/>
        <v>0.72</v>
      </c>
      <c r="R151" s="178"/>
    </row>
    <row r="152" spans="2:18" ht="31.5" hidden="1" customHeight="1">
      <c r="B152" s="434" t="s">
        <v>108</v>
      </c>
      <c r="C152" s="168" t="s">
        <v>42</v>
      </c>
      <c r="D152" s="169" t="s">
        <v>89</v>
      </c>
      <c r="E152" s="170" t="s">
        <v>224</v>
      </c>
      <c r="F152" s="170" t="s">
        <v>204</v>
      </c>
      <c r="G152" s="174"/>
      <c r="H152" s="171">
        <f>H153</f>
        <v>3500000</v>
      </c>
      <c r="I152" s="171">
        <v>0</v>
      </c>
      <c r="J152" s="171">
        <f t="shared" ref="J152:J153" si="37">J153</f>
        <v>0</v>
      </c>
      <c r="K152" s="171">
        <f t="shared" si="34"/>
        <v>3500000</v>
      </c>
      <c r="L152" s="172"/>
      <c r="M152" s="171">
        <v>0</v>
      </c>
      <c r="N152" s="173">
        <f t="shared" ref="N152:N153" si="38">N153</f>
        <v>0</v>
      </c>
      <c r="O152" s="176">
        <f>O155+O156+O157</f>
        <v>16000000</v>
      </c>
      <c r="P152" s="177">
        <f>P155</f>
        <v>0</v>
      </c>
      <c r="Q152" s="178">
        <f t="shared" si="35"/>
        <v>0</v>
      </c>
      <c r="R152" s="178"/>
    </row>
    <row r="153" spans="2:18" ht="15.75" hidden="1">
      <c r="B153" s="436" t="s">
        <v>17</v>
      </c>
      <c r="C153" s="168" t="s">
        <v>42</v>
      </c>
      <c r="D153" s="169" t="s">
        <v>89</v>
      </c>
      <c r="E153" s="170" t="s">
        <v>109</v>
      </c>
      <c r="F153" s="170" t="s">
        <v>110</v>
      </c>
      <c r="G153" s="174">
        <v>200</v>
      </c>
      <c r="H153" s="171">
        <f>H154</f>
        <v>3500000</v>
      </c>
      <c r="I153" s="171">
        <v>0</v>
      </c>
      <c r="J153" s="171">
        <f t="shared" si="37"/>
        <v>0</v>
      </c>
      <c r="K153" s="171">
        <f t="shared" si="34"/>
        <v>3500000</v>
      </c>
      <c r="L153" s="172"/>
      <c r="M153" s="171">
        <v>0</v>
      </c>
      <c r="N153" s="173">
        <f t="shared" si="38"/>
        <v>0</v>
      </c>
      <c r="O153" s="176">
        <f t="shared" si="36"/>
        <v>3500000</v>
      </c>
      <c r="P153" s="177">
        <f>P154</f>
        <v>18919</v>
      </c>
      <c r="Q153" s="178">
        <f t="shared" si="35"/>
        <v>5.4054285714285714E-3</v>
      </c>
      <c r="R153" s="178"/>
    </row>
    <row r="154" spans="2:18" ht="15.75" hidden="1">
      <c r="B154" s="436" t="s">
        <v>31</v>
      </c>
      <c r="C154" s="168" t="s">
        <v>42</v>
      </c>
      <c r="D154" s="169" t="s">
        <v>89</v>
      </c>
      <c r="E154" s="170" t="s">
        <v>109</v>
      </c>
      <c r="F154" s="170" t="s">
        <v>110</v>
      </c>
      <c r="G154" s="174">
        <v>220</v>
      </c>
      <c r="H154" s="171">
        <f>H155</f>
        <v>3500000</v>
      </c>
      <c r="I154" s="171">
        <f>I155+I156</f>
        <v>0</v>
      </c>
      <c r="J154" s="171">
        <f>J155+J156</f>
        <v>0</v>
      </c>
      <c r="K154" s="171">
        <f t="shared" si="34"/>
        <v>3500000</v>
      </c>
      <c r="L154" s="172"/>
      <c r="M154" s="171">
        <f>M155+M156</f>
        <v>0</v>
      </c>
      <c r="N154" s="173">
        <f>N155+N156</f>
        <v>0</v>
      </c>
      <c r="O154" s="176">
        <f t="shared" si="36"/>
        <v>3500000</v>
      </c>
      <c r="P154" s="177">
        <f>P155+P156</f>
        <v>18919</v>
      </c>
      <c r="Q154" s="178">
        <f t="shared" si="35"/>
        <v>5.4054285714285714E-3</v>
      </c>
      <c r="R154" s="178"/>
    </row>
    <row r="155" spans="2:18" ht="14.25" hidden="1" customHeight="1">
      <c r="B155" s="434" t="s">
        <v>34</v>
      </c>
      <c r="C155" s="170" t="s">
        <v>42</v>
      </c>
      <c r="D155" s="170" t="s">
        <v>89</v>
      </c>
      <c r="E155" s="170" t="s">
        <v>224</v>
      </c>
      <c r="F155" s="170" t="s">
        <v>204</v>
      </c>
      <c r="G155" s="174">
        <v>225</v>
      </c>
      <c r="H155" s="171">
        <v>3500000</v>
      </c>
      <c r="I155" s="171">
        <v>0</v>
      </c>
      <c r="J155" s="171">
        <v>0</v>
      </c>
      <c r="K155" s="171">
        <f>H155+J155+I155</f>
        <v>3500000</v>
      </c>
      <c r="L155" s="172" t="s">
        <v>111</v>
      </c>
      <c r="M155" s="171">
        <v>-20000</v>
      </c>
      <c r="N155" s="173">
        <v>0</v>
      </c>
      <c r="O155" s="176">
        <v>16000000</v>
      </c>
      <c r="P155" s="177">
        <v>0</v>
      </c>
      <c r="Q155" s="178">
        <f t="shared" si="35"/>
        <v>0</v>
      </c>
      <c r="R155" s="178"/>
    </row>
    <row r="156" spans="2:18" ht="15.75" hidden="1">
      <c r="B156" s="434" t="s">
        <v>92</v>
      </c>
      <c r="C156" s="170" t="s">
        <v>42</v>
      </c>
      <c r="D156" s="170" t="s">
        <v>89</v>
      </c>
      <c r="E156" s="175" t="s">
        <v>109</v>
      </c>
      <c r="F156" s="170" t="s">
        <v>110</v>
      </c>
      <c r="G156" s="170" t="s">
        <v>50</v>
      </c>
      <c r="H156" s="171">
        <v>0</v>
      </c>
      <c r="I156" s="171">
        <v>0</v>
      </c>
      <c r="J156" s="171">
        <v>0</v>
      </c>
      <c r="K156" s="171">
        <f>H156+J156+I156</f>
        <v>0</v>
      </c>
      <c r="L156" s="172"/>
      <c r="M156" s="171">
        <v>20000</v>
      </c>
      <c r="N156" s="173">
        <v>0</v>
      </c>
      <c r="O156" s="176">
        <v>0</v>
      </c>
      <c r="P156" s="177">
        <v>18919</v>
      </c>
      <c r="Q156" s="178" t="e">
        <f t="shared" si="35"/>
        <v>#DIV/0!</v>
      </c>
      <c r="R156" s="178"/>
    </row>
    <row r="157" spans="2:18" ht="31.5" hidden="1">
      <c r="B157" s="436" t="s">
        <v>38</v>
      </c>
      <c r="C157" s="170" t="s">
        <v>42</v>
      </c>
      <c r="D157" s="170" t="s">
        <v>89</v>
      </c>
      <c r="E157" s="175" t="s">
        <v>109</v>
      </c>
      <c r="F157" s="170" t="s">
        <v>110</v>
      </c>
      <c r="G157" s="170" t="s">
        <v>53</v>
      </c>
      <c r="H157" s="171"/>
      <c r="I157" s="171"/>
      <c r="J157" s="171"/>
      <c r="K157" s="171"/>
      <c r="L157" s="172"/>
      <c r="M157" s="171"/>
      <c r="N157" s="173"/>
      <c r="O157" s="176">
        <v>0</v>
      </c>
      <c r="P157" s="177">
        <v>619143.64</v>
      </c>
      <c r="Q157" s="178"/>
      <c r="R157" s="178"/>
    </row>
    <row r="158" spans="2:18" ht="15.75" hidden="1">
      <c r="B158" s="434" t="s">
        <v>251</v>
      </c>
      <c r="C158" s="170" t="s">
        <v>42</v>
      </c>
      <c r="D158" s="170" t="s">
        <v>89</v>
      </c>
      <c r="E158" s="170" t="s">
        <v>225</v>
      </c>
      <c r="F158" s="170" t="s">
        <v>113</v>
      </c>
      <c r="G158" s="170"/>
      <c r="H158" s="171">
        <f t="shared" ref="H158:N159" si="39">H159</f>
        <v>0</v>
      </c>
      <c r="I158" s="171">
        <f t="shared" si="39"/>
        <v>0</v>
      </c>
      <c r="J158" s="171">
        <f t="shared" si="39"/>
        <v>0</v>
      </c>
      <c r="K158" s="171">
        <f t="shared" si="39"/>
        <v>0</v>
      </c>
      <c r="L158" s="172"/>
      <c r="M158" s="171">
        <f t="shared" si="39"/>
        <v>0</v>
      </c>
      <c r="N158" s="173">
        <f t="shared" si="39"/>
        <v>634800</v>
      </c>
      <c r="O158" s="176">
        <f>O161+O162</f>
        <v>274390</v>
      </c>
      <c r="P158" s="177">
        <f>P162+P161</f>
        <v>0</v>
      </c>
      <c r="Q158" s="178">
        <f t="shared" si="35"/>
        <v>0</v>
      </c>
      <c r="R158" s="178"/>
    </row>
    <row r="159" spans="2:18" ht="15.75" hidden="1">
      <c r="B159" s="432" t="s">
        <v>17</v>
      </c>
      <c r="C159" s="345" t="s">
        <v>42</v>
      </c>
      <c r="D159" s="345" t="s">
        <v>89</v>
      </c>
      <c r="E159" s="345" t="s">
        <v>112</v>
      </c>
      <c r="F159" s="345" t="s">
        <v>113</v>
      </c>
      <c r="G159" s="345" t="s">
        <v>18</v>
      </c>
      <c r="H159" s="282">
        <f t="shared" si="39"/>
        <v>0</v>
      </c>
      <c r="I159" s="282">
        <f t="shared" si="39"/>
        <v>0</v>
      </c>
      <c r="J159" s="282">
        <f t="shared" si="39"/>
        <v>0</v>
      </c>
      <c r="K159" s="282">
        <f t="shared" si="39"/>
        <v>0</v>
      </c>
      <c r="L159" s="273"/>
      <c r="M159" s="282">
        <f t="shared" si="39"/>
        <v>0</v>
      </c>
      <c r="N159" s="305">
        <f t="shared" si="39"/>
        <v>634800</v>
      </c>
      <c r="O159" s="275">
        <f t="shared" si="36"/>
        <v>634800</v>
      </c>
      <c r="P159" s="287">
        <f>P160</f>
        <v>0</v>
      </c>
      <c r="Q159" s="277">
        <f t="shared" si="35"/>
        <v>0</v>
      </c>
      <c r="R159" s="277"/>
    </row>
    <row r="160" spans="2:18" ht="15.75" hidden="1">
      <c r="B160" s="432" t="s">
        <v>114</v>
      </c>
      <c r="C160" s="345" t="s">
        <v>42</v>
      </c>
      <c r="D160" s="345" t="s">
        <v>89</v>
      </c>
      <c r="E160" s="345" t="s">
        <v>112</v>
      </c>
      <c r="F160" s="345" t="s">
        <v>113</v>
      </c>
      <c r="G160" s="345" t="s">
        <v>43</v>
      </c>
      <c r="H160" s="282">
        <f>H161</f>
        <v>0</v>
      </c>
      <c r="I160" s="282">
        <f>I161</f>
        <v>0</v>
      </c>
      <c r="J160" s="282">
        <f>J161</f>
        <v>0</v>
      </c>
      <c r="K160" s="282">
        <f>K161</f>
        <v>0</v>
      </c>
      <c r="L160" s="273"/>
      <c r="M160" s="282">
        <f>M161</f>
        <v>0</v>
      </c>
      <c r="N160" s="305">
        <f>N161</f>
        <v>634800</v>
      </c>
      <c r="O160" s="275">
        <f t="shared" si="36"/>
        <v>634800</v>
      </c>
      <c r="P160" s="287">
        <f>P161</f>
        <v>0</v>
      </c>
      <c r="Q160" s="277">
        <f t="shared" si="35"/>
        <v>0</v>
      </c>
      <c r="R160" s="277"/>
    </row>
    <row r="161" spans="2:18" ht="15.75" hidden="1">
      <c r="B161" s="432" t="s">
        <v>34</v>
      </c>
      <c r="C161" s="345" t="s">
        <v>42</v>
      </c>
      <c r="D161" s="345" t="s">
        <v>89</v>
      </c>
      <c r="E161" s="345" t="s">
        <v>225</v>
      </c>
      <c r="F161" s="345" t="s">
        <v>113</v>
      </c>
      <c r="G161" s="345" t="s">
        <v>48</v>
      </c>
      <c r="H161" s="312">
        <v>0</v>
      </c>
      <c r="I161" s="312">
        <v>0</v>
      </c>
      <c r="J161" s="312">
        <v>0</v>
      </c>
      <c r="K161" s="312">
        <f>H161+I161+J161</f>
        <v>0</v>
      </c>
      <c r="L161" s="273"/>
      <c r="M161" s="312">
        <v>0</v>
      </c>
      <c r="N161" s="313">
        <v>634800</v>
      </c>
      <c r="O161" s="275">
        <v>204390</v>
      </c>
      <c r="P161" s="287">
        <v>0</v>
      </c>
      <c r="Q161" s="277">
        <f t="shared" si="35"/>
        <v>0</v>
      </c>
      <c r="R161" s="277"/>
    </row>
    <row r="162" spans="2:18" ht="12.75" hidden="1" customHeight="1">
      <c r="B162" s="443" t="s">
        <v>39</v>
      </c>
      <c r="C162" s="345" t="s">
        <v>42</v>
      </c>
      <c r="D162" s="345" t="s">
        <v>89</v>
      </c>
      <c r="E162" s="345" t="s">
        <v>225</v>
      </c>
      <c r="F162" s="345" t="s">
        <v>113</v>
      </c>
      <c r="G162" s="345" t="s">
        <v>54</v>
      </c>
      <c r="H162" s="312"/>
      <c r="I162" s="312"/>
      <c r="J162" s="312"/>
      <c r="K162" s="312"/>
      <c r="L162" s="273"/>
      <c r="M162" s="312"/>
      <c r="N162" s="313"/>
      <c r="O162" s="275">
        <v>70000</v>
      </c>
      <c r="P162" s="287">
        <v>0</v>
      </c>
      <c r="Q162" s="277">
        <f t="shared" si="35"/>
        <v>0</v>
      </c>
      <c r="R162" s="277"/>
    </row>
    <row r="163" spans="2:18" ht="33.75" hidden="1" customHeight="1">
      <c r="B163" s="431" t="s">
        <v>266</v>
      </c>
      <c r="C163" s="345" t="s">
        <v>42</v>
      </c>
      <c r="D163" s="345" t="s">
        <v>89</v>
      </c>
      <c r="E163" s="345" t="s">
        <v>242</v>
      </c>
      <c r="F163" s="345" t="s">
        <v>204</v>
      </c>
      <c r="G163" s="345"/>
      <c r="H163" s="312"/>
      <c r="I163" s="312"/>
      <c r="J163" s="312"/>
      <c r="K163" s="312"/>
      <c r="L163" s="273"/>
      <c r="M163" s="312"/>
      <c r="N163" s="313"/>
      <c r="O163" s="347">
        <f>O164</f>
        <v>773000</v>
      </c>
      <c r="P163" s="348">
        <v>0</v>
      </c>
      <c r="Q163" s="349">
        <f t="shared" si="35"/>
        <v>0</v>
      </c>
      <c r="R163" s="349"/>
    </row>
    <row r="164" spans="2:18" ht="34.5" hidden="1" customHeight="1">
      <c r="B164" s="432" t="s">
        <v>267</v>
      </c>
      <c r="C164" s="345" t="s">
        <v>42</v>
      </c>
      <c r="D164" s="345" t="s">
        <v>89</v>
      </c>
      <c r="E164" s="345" t="s">
        <v>242</v>
      </c>
      <c r="F164" s="345" t="s">
        <v>204</v>
      </c>
      <c r="G164" s="345" t="s">
        <v>48</v>
      </c>
      <c r="H164" s="312"/>
      <c r="I164" s="312"/>
      <c r="J164" s="312"/>
      <c r="K164" s="312"/>
      <c r="L164" s="273"/>
      <c r="M164" s="312"/>
      <c r="N164" s="313"/>
      <c r="O164" s="275">
        <v>773000</v>
      </c>
      <c r="P164" s="287">
        <v>0</v>
      </c>
      <c r="Q164" s="277">
        <f t="shared" si="35"/>
        <v>0</v>
      </c>
      <c r="R164" s="277"/>
    </row>
    <row r="165" spans="2:18" ht="42" customHeight="1">
      <c r="B165" s="472" t="s">
        <v>115</v>
      </c>
      <c r="C165" s="476" t="s">
        <v>96</v>
      </c>
      <c r="D165" s="476"/>
      <c r="E165" s="482"/>
      <c r="F165" s="476"/>
      <c r="G165" s="476"/>
      <c r="H165" s="477">
        <f>H167+H201+H235</f>
        <v>30799800</v>
      </c>
      <c r="I165" s="477">
        <v>0</v>
      </c>
      <c r="J165" s="478">
        <f>J167+J201+J235</f>
        <v>1200000</v>
      </c>
      <c r="K165" s="477">
        <f t="shared" ref="K165:K179" si="40">H165+J165</f>
        <v>31999800</v>
      </c>
      <c r="L165" s="483"/>
      <c r="M165" s="477">
        <v>0</v>
      </c>
      <c r="N165" s="478">
        <f>N167+N201+N235</f>
        <v>4087408</v>
      </c>
      <c r="O165" s="469">
        <f>O167+O201+O235+O298</f>
        <v>61541257.489999995</v>
      </c>
      <c r="P165" s="470">
        <v>25548037.41</v>
      </c>
      <c r="Q165" s="471"/>
      <c r="R165" s="471"/>
    </row>
    <row r="166" spans="2:18" ht="42" customHeight="1">
      <c r="B166" s="510" t="s">
        <v>115</v>
      </c>
      <c r="C166" s="505"/>
      <c r="D166" s="505"/>
      <c r="E166" s="506"/>
      <c r="F166" s="505"/>
      <c r="G166" s="476"/>
      <c r="H166" s="507"/>
      <c r="I166" s="507"/>
      <c r="J166" s="508"/>
      <c r="K166" s="507"/>
      <c r="L166" s="479"/>
      <c r="M166" s="507"/>
      <c r="N166" s="509"/>
      <c r="O166" s="469">
        <f>O167+O201+O235</f>
        <v>41384707.489999995</v>
      </c>
      <c r="P166" s="470">
        <f>P167+P201+P235</f>
        <v>25548037.41</v>
      </c>
      <c r="Q166" s="471">
        <v>0.61699999999999999</v>
      </c>
      <c r="R166" s="471">
        <v>0.71199999999999997</v>
      </c>
    </row>
    <row r="167" spans="2:18" ht="22.5" customHeight="1">
      <c r="B167" s="433" t="s">
        <v>116</v>
      </c>
      <c r="C167" s="189" t="s">
        <v>96</v>
      </c>
      <c r="D167" s="190" t="s">
        <v>9</v>
      </c>
      <c r="E167" s="191"/>
      <c r="F167" s="192"/>
      <c r="G167" s="167"/>
      <c r="H167" s="134">
        <f>H180</f>
        <v>3500000</v>
      </c>
      <c r="I167" s="134">
        <v>0</v>
      </c>
      <c r="J167" s="193">
        <f>J180+J191+J168+J171+J174+J177</f>
        <v>0</v>
      </c>
      <c r="K167" s="134">
        <f t="shared" si="40"/>
        <v>3500000</v>
      </c>
      <c r="L167" s="160"/>
      <c r="M167" s="134">
        <v>0</v>
      </c>
      <c r="N167" s="194">
        <f>N174+N180</f>
        <v>0</v>
      </c>
      <c r="O167" s="156">
        <v>1500000</v>
      </c>
      <c r="P167" s="100">
        <v>625259.80000000005</v>
      </c>
      <c r="Q167" s="457">
        <f t="shared" si="35"/>
        <v>0.41683986666666673</v>
      </c>
      <c r="R167" s="457">
        <v>0.67400000000000004</v>
      </c>
    </row>
    <row r="168" spans="2:18" ht="15.75" hidden="1">
      <c r="B168" s="432" t="s">
        <v>117</v>
      </c>
      <c r="C168" s="180" t="s">
        <v>96</v>
      </c>
      <c r="D168" s="181" t="s">
        <v>9</v>
      </c>
      <c r="E168" s="182" t="s">
        <v>118</v>
      </c>
      <c r="F168" s="195"/>
      <c r="G168" s="167"/>
      <c r="H168" s="133">
        <f t="shared" ref="H168:J169" si="41">H169</f>
        <v>0</v>
      </c>
      <c r="I168" s="133">
        <f t="shared" si="41"/>
        <v>0</v>
      </c>
      <c r="J168" s="133">
        <f t="shared" si="41"/>
        <v>0</v>
      </c>
      <c r="K168" s="133">
        <f t="shared" si="40"/>
        <v>0</v>
      </c>
      <c r="L168" s="160"/>
      <c r="M168" s="133">
        <f t="shared" ref="M168:N169" si="42">M169</f>
        <v>0</v>
      </c>
      <c r="N168" s="136">
        <f t="shared" si="42"/>
        <v>0</v>
      </c>
      <c r="O168" s="161">
        <f t="shared" si="36"/>
        <v>0</v>
      </c>
      <c r="P168" s="162"/>
      <c r="Q168" s="110" t="e">
        <f t="shared" si="35"/>
        <v>#DIV/0!</v>
      </c>
      <c r="R168" s="110"/>
    </row>
    <row r="169" spans="2:18" ht="63" hidden="1">
      <c r="B169" s="432" t="s">
        <v>119</v>
      </c>
      <c r="C169" s="180" t="s">
        <v>96</v>
      </c>
      <c r="D169" s="181" t="s">
        <v>9</v>
      </c>
      <c r="E169" s="182" t="s">
        <v>118</v>
      </c>
      <c r="F169" s="158"/>
      <c r="G169" s="155"/>
      <c r="H169" s="133">
        <f t="shared" si="41"/>
        <v>0</v>
      </c>
      <c r="I169" s="133">
        <f t="shared" si="41"/>
        <v>0</v>
      </c>
      <c r="J169" s="133">
        <f t="shared" si="41"/>
        <v>0</v>
      </c>
      <c r="K169" s="133">
        <f t="shared" si="40"/>
        <v>0</v>
      </c>
      <c r="L169" s="160"/>
      <c r="M169" s="133">
        <f t="shared" si="42"/>
        <v>0</v>
      </c>
      <c r="N169" s="136">
        <f t="shared" si="42"/>
        <v>0</v>
      </c>
      <c r="O169" s="161">
        <f t="shared" si="36"/>
        <v>0</v>
      </c>
      <c r="P169" s="162"/>
      <c r="Q169" s="110" t="e">
        <f t="shared" si="35"/>
        <v>#DIV/0!</v>
      </c>
      <c r="R169" s="110"/>
    </row>
    <row r="170" spans="2:18" ht="31.5" hidden="1">
      <c r="B170" s="434" t="s">
        <v>15</v>
      </c>
      <c r="C170" s="180" t="s">
        <v>96</v>
      </c>
      <c r="D170" s="181" t="s">
        <v>9</v>
      </c>
      <c r="E170" s="182" t="s">
        <v>118</v>
      </c>
      <c r="F170" s="158" t="s">
        <v>99</v>
      </c>
      <c r="G170" s="155" t="s">
        <v>100</v>
      </c>
      <c r="H170" s="133">
        <v>0</v>
      </c>
      <c r="I170" s="133">
        <v>0</v>
      </c>
      <c r="J170" s="133">
        <v>0</v>
      </c>
      <c r="K170" s="133">
        <f t="shared" si="40"/>
        <v>0</v>
      </c>
      <c r="L170" s="160"/>
      <c r="M170" s="133">
        <v>0</v>
      </c>
      <c r="N170" s="136">
        <v>0</v>
      </c>
      <c r="O170" s="161">
        <f t="shared" si="36"/>
        <v>0</v>
      </c>
      <c r="P170" s="162"/>
      <c r="Q170" s="110" t="e">
        <f t="shared" si="35"/>
        <v>#DIV/0!</v>
      </c>
      <c r="R170" s="110"/>
    </row>
    <row r="171" spans="2:18" ht="15.75" hidden="1">
      <c r="B171" s="432" t="s">
        <v>117</v>
      </c>
      <c r="C171" s="180" t="s">
        <v>96</v>
      </c>
      <c r="D171" s="181" t="s">
        <v>9</v>
      </c>
      <c r="E171" s="182" t="s">
        <v>120</v>
      </c>
      <c r="F171" s="195"/>
      <c r="G171" s="167"/>
      <c r="H171" s="133">
        <f>H172</f>
        <v>0</v>
      </c>
      <c r="I171" s="133">
        <f t="shared" ref="I171:J172" si="43">I172</f>
        <v>0</v>
      </c>
      <c r="J171" s="133">
        <f>J172</f>
        <v>0</v>
      </c>
      <c r="K171" s="133">
        <f t="shared" si="40"/>
        <v>0</v>
      </c>
      <c r="L171" s="160"/>
      <c r="M171" s="133">
        <f t="shared" ref="M171:N172" si="44">M172</f>
        <v>0</v>
      </c>
      <c r="N171" s="136">
        <f>N172</f>
        <v>0</v>
      </c>
      <c r="O171" s="161">
        <f t="shared" si="36"/>
        <v>0</v>
      </c>
      <c r="P171" s="162"/>
      <c r="Q171" s="110" t="e">
        <f t="shared" si="35"/>
        <v>#DIV/0!</v>
      </c>
      <c r="R171" s="110"/>
    </row>
    <row r="172" spans="2:18" ht="78.75" hidden="1">
      <c r="B172" s="432" t="s">
        <v>121</v>
      </c>
      <c r="C172" s="180" t="s">
        <v>96</v>
      </c>
      <c r="D172" s="181" t="s">
        <v>9</v>
      </c>
      <c r="E172" s="182" t="s">
        <v>120</v>
      </c>
      <c r="F172" s="158"/>
      <c r="G172" s="155"/>
      <c r="H172" s="133">
        <f>H173</f>
        <v>0</v>
      </c>
      <c r="I172" s="133">
        <f t="shared" si="43"/>
        <v>0</v>
      </c>
      <c r="J172" s="133">
        <f t="shared" si="43"/>
        <v>0</v>
      </c>
      <c r="K172" s="133">
        <f t="shared" si="40"/>
        <v>0</v>
      </c>
      <c r="L172" s="160"/>
      <c r="M172" s="133">
        <f t="shared" si="44"/>
        <v>0</v>
      </c>
      <c r="N172" s="136">
        <f t="shared" si="44"/>
        <v>0</v>
      </c>
      <c r="O172" s="161">
        <f t="shared" si="36"/>
        <v>0</v>
      </c>
      <c r="P172" s="162"/>
      <c r="Q172" s="110" t="e">
        <f t="shared" si="35"/>
        <v>#DIV/0!</v>
      </c>
      <c r="R172" s="110"/>
    </row>
    <row r="173" spans="2:18" ht="31.5" hidden="1">
      <c r="B173" s="434" t="s">
        <v>15</v>
      </c>
      <c r="C173" s="180" t="s">
        <v>96</v>
      </c>
      <c r="D173" s="181" t="s">
        <v>9</v>
      </c>
      <c r="E173" s="182" t="s">
        <v>120</v>
      </c>
      <c r="F173" s="158" t="s">
        <v>122</v>
      </c>
      <c r="G173" s="155" t="s">
        <v>53</v>
      </c>
      <c r="H173" s="133">
        <v>0</v>
      </c>
      <c r="I173" s="133">
        <v>0</v>
      </c>
      <c r="J173" s="133">
        <v>0</v>
      </c>
      <c r="K173" s="133">
        <f t="shared" si="40"/>
        <v>0</v>
      </c>
      <c r="L173" s="160"/>
      <c r="M173" s="133">
        <v>0</v>
      </c>
      <c r="N173" s="136">
        <v>0</v>
      </c>
      <c r="O173" s="161">
        <f t="shared" si="36"/>
        <v>0</v>
      </c>
      <c r="P173" s="162"/>
      <c r="Q173" s="110" t="e">
        <f t="shared" si="35"/>
        <v>#DIV/0!</v>
      </c>
      <c r="R173" s="110"/>
    </row>
    <row r="174" spans="2:18" ht="15.75" hidden="1">
      <c r="B174" s="432" t="s">
        <v>117</v>
      </c>
      <c r="C174" s="180" t="s">
        <v>96</v>
      </c>
      <c r="D174" s="181" t="s">
        <v>9</v>
      </c>
      <c r="E174" s="182" t="s">
        <v>123</v>
      </c>
      <c r="F174" s="179"/>
      <c r="G174" s="155"/>
      <c r="H174" s="133">
        <f t="shared" ref="H174:J175" si="45">H175</f>
        <v>0</v>
      </c>
      <c r="I174" s="133">
        <f t="shared" si="45"/>
        <v>0</v>
      </c>
      <c r="J174" s="133">
        <f t="shared" si="45"/>
        <v>0</v>
      </c>
      <c r="K174" s="133">
        <f t="shared" si="40"/>
        <v>0</v>
      </c>
      <c r="L174" s="160"/>
      <c r="M174" s="133">
        <f t="shared" ref="M174:N175" si="46">M175</f>
        <v>0</v>
      </c>
      <c r="N174" s="136">
        <f t="shared" si="46"/>
        <v>1907114</v>
      </c>
      <c r="O174" s="161">
        <f t="shared" si="36"/>
        <v>1907114</v>
      </c>
      <c r="P174" s="162">
        <f>P175</f>
        <v>0</v>
      </c>
      <c r="Q174" s="110">
        <f t="shared" si="35"/>
        <v>0</v>
      </c>
      <c r="R174" s="110"/>
    </row>
    <row r="175" spans="2:18" ht="33" hidden="1" customHeight="1">
      <c r="B175" s="434" t="s">
        <v>210</v>
      </c>
      <c r="C175" s="207" t="s">
        <v>96</v>
      </c>
      <c r="D175" s="208" t="s">
        <v>9</v>
      </c>
      <c r="E175" s="169" t="s">
        <v>226</v>
      </c>
      <c r="F175" s="209"/>
      <c r="G175" s="170"/>
      <c r="H175" s="171">
        <f t="shared" si="45"/>
        <v>0</v>
      </c>
      <c r="I175" s="171">
        <f t="shared" si="45"/>
        <v>0</v>
      </c>
      <c r="J175" s="171">
        <f t="shared" si="45"/>
        <v>0</v>
      </c>
      <c r="K175" s="171">
        <f t="shared" si="40"/>
        <v>0</v>
      </c>
      <c r="L175" s="172"/>
      <c r="M175" s="171">
        <f t="shared" si="46"/>
        <v>0</v>
      </c>
      <c r="N175" s="173">
        <f t="shared" si="46"/>
        <v>1907114</v>
      </c>
      <c r="O175" s="176">
        <f>O176</f>
        <v>1000000</v>
      </c>
      <c r="P175" s="226">
        <f>P176</f>
        <v>0</v>
      </c>
      <c r="Q175" s="178">
        <f t="shared" si="35"/>
        <v>0</v>
      </c>
      <c r="R175" s="178"/>
    </row>
    <row r="176" spans="2:18" ht="31.5" hidden="1">
      <c r="B176" s="434" t="s">
        <v>15</v>
      </c>
      <c r="C176" s="207" t="s">
        <v>96</v>
      </c>
      <c r="D176" s="208" t="s">
        <v>9</v>
      </c>
      <c r="E176" s="169" t="s">
        <v>226</v>
      </c>
      <c r="F176" s="209" t="s">
        <v>159</v>
      </c>
      <c r="G176" s="170" t="s">
        <v>100</v>
      </c>
      <c r="H176" s="171">
        <v>0</v>
      </c>
      <c r="I176" s="171">
        <v>0</v>
      </c>
      <c r="J176" s="171">
        <v>0</v>
      </c>
      <c r="K176" s="171">
        <f t="shared" si="40"/>
        <v>0</v>
      </c>
      <c r="L176" s="172"/>
      <c r="M176" s="171">
        <v>0</v>
      </c>
      <c r="N176" s="173">
        <v>1907114</v>
      </c>
      <c r="O176" s="176">
        <v>1000000</v>
      </c>
      <c r="P176" s="177">
        <v>0</v>
      </c>
      <c r="Q176" s="178">
        <f t="shared" si="35"/>
        <v>0</v>
      </c>
      <c r="R176" s="178"/>
    </row>
    <row r="177" spans="2:18" ht="15.75" hidden="1">
      <c r="B177" s="434" t="s">
        <v>117</v>
      </c>
      <c r="C177" s="210" t="s">
        <v>96</v>
      </c>
      <c r="D177" s="210" t="s">
        <v>9</v>
      </c>
      <c r="E177" s="175" t="s">
        <v>124</v>
      </c>
      <c r="F177" s="209"/>
      <c r="G177" s="170"/>
      <c r="H177" s="171">
        <f t="shared" ref="H177:J178" si="47">H178</f>
        <v>0</v>
      </c>
      <c r="I177" s="171">
        <f t="shared" si="47"/>
        <v>0</v>
      </c>
      <c r="J177" s="171">
        <f t="shared" si="47"/>
        <v>0</v>
      </c>
      <c r="K177" s="171">
        <f t="shared" si="40"/>
        <v>0</v>
      </c>
      <c r="L177" s="172"/>
      <c r="M177" s="171">
        <f t="shared" ref="M177:N178" si="48">M178</f>
        <v>0</v>
      </c>
      <c r="N177" s="173">
        <f t="shared" si="48"/>
        <v>0</v>
      </c>
      <c r="O177" s="176">
        <f t="shared" si="36"/>
        <v>0</v>
      </c>
      <c r="P177" s="177"/>
      <c r="Q177" s="178" t="e">
        <f t="shared" si="35"/>
        <v>#DIV/0!</v>
      </c>
      <c r="R177" s="178"/>
    </row>
    <row r="178" spans="2:18" ht="78.75" hidden="1">
      <c r="B178" s="434" t="s">
        <v>125</v>
      </c>
      <c r="C178" s="211" t="s">
        <v>96</v>
      </c>
      <c r="D178" s="211" t="s">
        <v>9</v>
      </c>
      <c r="E178" s="175" t="s">
        <v>124</v>
      </c>
      <c r="F178" s="209"/>
      <c r="G178" s="170"/>
      <c r="H178" s="171">
        <f t="shared" si="47"/>
        <v>0</v>
      </c>
      <c r="I178" s="171">
        <f t="shared" si="47"/>
        <v>0</v>
      </c>
      <c r="J178" s="171">
        <f t="shared" si="47"/>
        <v>0</v>
      </c>
      <c r="K178" s="171">
        <f t="shared" si="40"/>
        <v>0</v>
      </c>
      <c r="L178" s="172"/>
      <c r="M178" s="171">
        <f t="shared" si="48"/>
        <v>0</v>
      </c>
      <c r="N178" s="173">
        <f t="shared" si="48"/>
        <v>0</v>
      </c>
      <c r="O178" s="176">
        <f t="shared" si="36"/>
        <v>0</v>
      </c>
      <c r="P178" s="177"/>
      <c r="Q178" s="178" t="e">
        <f t="shared" si="35"/>
        <v>#DIV/0!</v>
      </c>
      <c r="R178" s="178"/>
    </row>
    <row r="179" spans="2:18" ht="31.5" hidden="1">
      <c r="B179" s="434" t="s">
        <v>15</v>
      </c>
      <c r="C179" s="211" t="s">
        <v>96</v>
      </c>
      <c r="D179" s="211" t="s">
        <v>9</v>
      </c>
      <c r="E179" s="175" t="s">
        <v>124</v>
      </c>
      <c r="F179" s="209" t="s">
        <v>122</v>
      </c>
      <c r="G179" s="170" t="s">
        <v>53</v>
      </c>
      <c r="H179" s="171">
        <v>0</v>
      </c>
      <c r="I179" s="171">
        <v>0</v>
      </c>
      <c r="J179" s="171">
        <v>0</v>
      </c>
      <c r="K179" s="171">
        <f t="shared" si="40"/>
        <v>0</v>
      </c>
      <c r="L179" s="172"/>
      <c r="M179" s="171">
        <v>0</v>
      </c>
      <c r="N179" s="173">
        <v>0</v>
      </c>
      <c r="O179" s="176">
        <f t="shared" si="36"/>
        <v>0</v>
      </c>
      <c r="P179" s="177"/>
      <c r="Q179" s="178" t="e">
        <f t="shared" si="35"/>
        <v>#DIV/0!</v>
      </c>
      <c r="R179" s="178"/>
    </row>
    <row r="180" spans="2:18" ht="31.5" hidden="1">
      <c r="B180" s="435" t="s">
        <v>126</v>
      </c>
      <c r="C180" s="212" t="s">
        <v>96</v>
      </c>
      <c r="D180" s="213" t="s">
        <v>9</v>
      </c>
      <c r="E180" s="169" t="s">
        <v>240</v>
      </c>
      <c r="F180" s="214"/>
      <c r="G180" s="215"/>
      <c r="H180" s="171">
        <f>H181+H192</f>
        <v>3500000</v>
      </c>
      <c r="I180" s="171">
        <f>I181</f>
        <v>0</v>
      </c>
      <c r="J180" s="171">
        <f t="shared" ref="J180:J183" si="49">J181</f>
        <v>0</v>
      </c>
      <c r="K180" s="171">
        <f>H180+I180+J180</f>
        <v>3500000</v>
      </c>
      <c r="L180" s="172"/>
      <c r="M180" s="171">
        <f>M181</f>
        <v>0</v>
      </c>
      <c r="N180" s="173">
        <f>N181+N191</f>
        <v>-1907114</v>
      </c>
      <c r="O180" s="176">
        <f>O185+O186+O196</f>
        <v>500000</v>
      </c>
      <c r="P180" s="177">
        <f>P181+P191</f>
        <v>0</v>
      </c>
      <c r="Q180" s="178">
        <f t="shared" si="35"/>
        <v>0</v>
      </c>
      <c r="R180" s="178"/>
    </row>
    <row r="181" spans="2:18" ht="11.25" hidden="1" customHeight="1">
      <c r="B181" s="434" t="s">
        <v>31</v>
      </c>
      <c r="C181" s="168" t="s">
        <v>96</v>
      </c>
      <c r="D181" s="169" t="s">
        <v>9</v>
      </c>
      <c r="E181" s="216" t="s">
        <v>127</v>
      </c>
      <c r="F181" s="217"/>
      <c r="G181" s="170"/>
      <c r="H181" s="171">
        <f>H182</f>
        <v>1500000</v>
      </c>
      <c r="I181" s="171">
        <f>I182</f>
        <v>0</v>
      </c>
      <c r="J181" s="171">
        <f t="shared" si="49"/>
        <v>0</v>
      </c>
      <c r="K181" s="171">
        <f>K182</f>
        <v>1500000</v>
      </c>
      <c r="L181" s="172"/>
      <c r="M181" s="171">
        <f>M182</f>
        <v>0</v>
      </c>
      <c r="N181" s="173">
        <f t="shared" ref="N181:N183" si="50">N182</f>
        <v>0</v>
      </c>
      <c r="O181" s="176">
        <f t="shared" si="36"/>
        <v>1500000</v>
      </c>
      <c r="P181" s="177">
        <f>P182</f>
        <v>0</v>
      </c>
      <c r="Q181" s="178">
        <f t="shared" si="35"/>
        <v>0</v>
      </c>
      <c r="R181" s="178"/>
    </row>
    <row r="182" spans="2:18" ht="15.75" hidden="1">
      <c r="B182" s="434" t="s">
        <v>34</v>
      </c>
      <c r="C182" s="168" t="s">
        <v>96</v>
      </c>
      <c r="D182" s="169" t="s">
        <v>9</v>
      </c>
      <c r="E182" s="216">
        <v>3500200</v>
      </c>
      <c r="F182" s="217" t="s">
        <v>16</v>
      </c>
      <c r="G182" s="170"/>
      <c r="H182" s="171">
        <f>H183</f>
        <v>1500000</v>
      </c>
      <c r="I182" s="171">
        <f>I183</f>
        <v>0</v>
      </c>
      <c r="J182" s="171">
        <f t="shared" si="49"/>
        <v>0</v>
      </c>
      <c r="K182" s="171">
        <f>K183</f>
        <v>1500000</v>
      </c>
      <c r="L182" s="172"/>
      <c r="M182" s="171">
        <f>M183</f>
        <v>0</v>
      </c>
      <c r="N182" s="173">
        <f t="shared" si="50"/>
        <v>0</v>
      </c>
      <c r="O182" s="176">
        <f t="shared" si="36"/>
        <v>1500000</v>
      </c>
      <c r="P182" s="177">
        <f>P183</f>
        <v>0</v>
      </c>
      <c r="Q182" s="178">
        <f t="shared" si="35"/>
        <v>0</v>
      </c>
      <c r="R182" s="178"/>
    </row>
    <row r="183" spans="2:18" ht="15.75" hidden="1">
      <c r="B183" s="436" t="s">
        <v>17</v>
      </c>
      <c r="C183" s="168" t="s">
        <v>96</v>
      </c>
      <c r="D183" s="169" t="s">
        <v>9</v>
      </c>
      <c r="E183" s="216">
        <v>3500200</v>
      </c>
      <c r="F183" s="217" t="s">
        <v>16</v>
      </c>
      <c r="G183" s="170" t="s">
        <v>18</v>
      </c>
      <c r="H183" s="171">
        <f>H184</f>
        <v>1500000</v>
      </c>
      <c r="I183" s="171">
        <f>I184</f>
        <v>0</v>
      </c>
      <c r="J183" s="171">
        <f t="shared" si="49"/>
        <v>0</v>
      </c>
      <c r="K183" s="171">
        <f>K184</f>
        <v>1500000</v>
      </c>
      <c r="L183" s="172"/>
      <c r="M183" s="171">
        <f>M184</f>
        <v>0</v>
      </c>
      <c r="N183" s="173">
        <f t="shared" si="50"/>
        <v>0</v>
      </c>
      <c r="O183" s="176">
        <f t="shared" si="36"/>
        <v>1500000</v>
      </c>
      <c r="P183" s="177">
        <f>P184</f>
        <v>0</v>
      </c>
      <c r="Q183" s="178">
        <f t="shared" si="35"/>
        <v>0</v>
      </c>
      <c r="R183" s="178"/>
    </row>
    <row r="184" spans="2:18" ht="15.75" hidden="1">
      <c r="B184" s="436" t="s">
        <v>31</v>
      </c>
      <c r="C184" s="168" t="s">
        <v>96</v>
      </c>
      <c r="D184" s="169" t="s">
        <v>9</v>
      </c>
      <c r="E184" s="216">
        <v>3500200</v>
      </c>
      <c r="F184" s="217" t="s">
        <v>16</v>
      </c>
      <c r="G184" s="170" t="s">
        <v>43</v>
      </c>
      <c r="H184" s="171">
        <f>H186</f>
        <v>1500000</v>
      </c>
      <c r="I184" s="171">
        <f>I186</f>
        <v>0</v>
      </c>
      <c r="J184" s="171">
        <f>J186</f>
        <v>0</v>
      </c>
      <c r="K184" s="171">
        <f>K186</f>
        <v>1500000</v>
      </c>
      <c r="L184" s="172"/>
      <c r="M184" s="171">
        <f>M186</f>
        <v>0</v>
      </c>
      <c r="N184" s="173">
        <f>N186</f>
        <v>0</v>
      </c>
      <c r="O184" s="176">
        <f t="shared" si="36"/>
        <v>1500000</v>
      </c>
      <c r="P184" s="177">
        <f>P186</f>
        <v>0</v>
      </c>
      <c r="Q184" s="178">
        <f t="shared" si="35"/>
        <v>0</v>
      </c>
      <c r="R184" s="178"/>
    </row>
    <row r="185" spans="2:18" ht="31.5" hidden="1">
      <c r="B185" s="436" t="s">
        <v>243</v>
      </c>
      <c r="C185" s="168" t="s">
        <v>96</v>
      </c>
      <c r="D185" s="169" t="s">
        <v>9</v>
      </c>
      <c r="E185" s="169" t="s">
        <v>244</v>
      </c>
      <c r="F185" s="217" t="s">
        <v>204</v>
      </c>
      <c r="G185" s="170" t="s">
        <v>48</v>
      </c>
      <c r="H185" s="171"/>
      <c r="I185" s="171"/>
      <c r="J185" s="171"/>
      <c r="K185" s="171"/>
      <c r="L185" s="172"/>
      <c r="M185" s="171"/>
      <c r="N185" s="173"/>
      <c r="O185" s="176">
        <v>0</v>
      </c>
      <c r="P185" s="177"/>
      <c r="Q185" s="178"/>
      <c r="R185" s="178"/>
    </row>
    <row r="186" spans="2:18" ht="15" hidden="1" customHeight="1">
      <c r="B186" s="434" t="s">
        <v>34</v>
      </c>
      <c r="C186" s="168" t="s">
        <v>96</v>
      </c>
      <c r="D186" s="169" t="s">
        <v>9</v>
      </c>
      <c r="E186" s="169" t="s">
        <v>226</v>
      </c>
      <c r="F186" s="217" t="s">
        <v>204</v>
      </c>
      <c r="G186" s="170" t="s">
        <v>48</v>
      </c>
      <c r="H186" s="171">
        <v>1500000</v>
      </c>
      <c r="I186" s="171">
        <v>0</v>
      </c>
      <c r="J186" s="171">
        <v>0</v>
      </c>
      <c r="K186" s="171">
        <f>H186+J186+I186</f>
        <v>1500000</v>
      </c>
      <c r="L186" s="172"/>
      <c r="M186" s="171">
        <v>0</v>
      </c>
      <c r="N186" s="173">
        <v>0</v>
      </c>
      <c r="O186" s="176">
        <v>500000</v>
      </c>
      <c r="P186" s="177">
        <v>0</v>
      </c>
      <c r="Q186" s="178">
        <f t="shared" si="35"/>
        <v>0</v>
      </c>
      <c r="R186" s="178"/>
    </row>
    <row r="187" spans="2:18" ht="15.75" hidden="1">
      <c r="B187" s="436"/>
      <c r="C187" s="168"/>
      <c r="D187" s="169"/>
      <c r="E187" s="216"/>
      <c r="F187" s="217"/>
      <c r="G187" s="170"/>
      <c r="H187" s="171"/>
      <c r="I187" s="171"/>
      <c r="J187" s="171"/>
      <c r="K187" s="171"/>
      <c r="L187" s="172"/>
      <c r="M187" s="171"/>
      <c r="N187" s="173"/>
      <c r="O187" s="176"/>
      <c r="P187" s="177">
        <v>0</v>
      </c>
      <c r="Q187" s="178" t="e">
        <f t="shared" si="35"/>
        <v>#DIV/0!</v>
      </c>
      <c r="R187" s="178"/>
    </row>
    <row r="188" spans="2:18" ht="15.75" hidden="1">
      <c r="B188" s="436"/>
      <c r="C188" s="168"/>
      <c r="D188" s="169"/>
      <c r="E188" s="216"/>
      <c r="F188" s="217"/>
      <c r="G188" s="170"/>
      <c r="H188" s="171"/>
      <c r="I188" s="171"/>
      <c r="J188" s="171"/>
      <c r="K188" s="171"/>
      <c r="L188" s="172"/>
      <c r="M188" s="171"/>
      <c r="N188" s="173"/>
      <c r="O188" s="176"/>
      <c r="P188" s="177">
        <v>0</v>
      </c>
      <c r="Q188" s="178" t="e">
        <f t="shared" si="35"/>
        <v>#DIV/0!</v>
      </c>
      <c r="R188" s="178"/>
    </row>
    <row r="189" spans="2:18" ht="15.75" hidden="1">
      <c r="B189" s="436"/>
      <c r="C189" s="168"/>
      <c r="D189" s="169"/>
      <c r="E189" s="216"/>
      <c r="F189" s="217"/>
      <c r="G189" s="170"/>
      <c r="H189" s="171"/>
      <c r="I189" s="171"/>
      <c r="J189" s="171"/>
      <c r="K189" s="171"/>
      <c r="L189" s="172"/>
      <c r="M189" s="171"/>
      <c r="N189" s="173"/>
      <c r="O189" s="176"/>
      <c r="P189" s="177">
        <v>0</v>
      </c>
      <c r="Q189" s="178" t="e">
        <f t="shared" si="35"/>
        <v>#DIV/0!</v>
      </c>
      <c r="R189" s="178"/>
    </row>
    <row r="190" spans="2:18" ht="15.75" hidden="1">
      <c r="B190" s="436"/>
      <c r="C190" s="168"/>
      <c r="D190" s="169"/>
      <c r="E190" s="216"/>
      <c r="F190" s="217"/>
      <c r="G190" s="170"/>
      <c r="H190" s="171"/>
      <c r="I190" s="171"/>
      <c r="J190" s="171"/>
      <c r="K190" s="171"/>
      <c r="L190" s="172"/>
      <c r="M190" s="171"/>
      <c r="N190" s="173"/>
      <c r="O190" s="176"/>
      <c r="P190" s="177">
        <v>0</v>
      </c>
      <c r="Q190" s="178" t="e">
        <f t="shared" si="35"/>
        <v>#DIV/0!</v>
      </c>
      <c r="R190" s="178"/>
    </row>
    <row r="191" spans="2:18" ht="15.75" hidden="1">
      <c r="B191" s="434" t="s">
        <v>117</v>
      </c>
      <c r="C191" s="207" t="s">
        <v>96</v>
      </c>
      <c r="D191" s="208" t="s">
        <v>9</v>
      </c>
      <c r="E191" s="218">
        <v>3500200</v>
      </c>
      <c r="F191" s="219"/>
      <c r="G191" s="174"/>
      <c r="H191" s="171">
        <f t="shared" ref="H191:J192" si="51">H192</f>
        <v>2000000</v>
      </c>
      <c r="I191" s="171">
        <f t="shared" si="51"/>
        <v>0</v>
      </c>
      <c r="J191" s="171">
        <f t="shared" si="51"/>
        <v>0</v>
      </c>
      <c r="K191" s="171">
        <f>+H191+I191+J191</f>
        <v>2000000</v>
      </c>
      <c r="L191" s="172"/>
      <c r="M191" s="171">
        <f t="shared" ref="M191:N192" si="52">M192</f>
        <v>0</v>
      </c>
      <c r="N191" s="173">
        <f t="shared" si="52"/>
        <v>-1907114</v>
      </c>
      <c r="O191" s="176">
        <f t="shared" si="36"/>
        <v>92886</v>
      </c>
      <c r="P191" s="177">
        <v>0</v>
      </c>
      <c r="Q191" s="178">
        <f t="shared" si="35"/>
        <v>0</v>
      </c>
      <c r="R191" s="178"/>
    </row>
    <row r="192" spans="2:18" ht="63" hidden="1">
      <c r="B192" s="434" t="s">
        <v>128</v>
      </c>
      <c r="C192" s="207" t="s">
        <v>96</v>
      </c>
      <c r="D192" s="208" t="s">
        <v>9</v>
      </c>
      <c r="E192" s="218">
        <v>3500200</v>
      </c>
      <c r="F192" s="217"/>
      <c r="G192" s="170"/>
      <c r="H192" s="171">
        <f t="shared" si="51"/>
        <v>2000000</v>
      </c>
      <c r="I192" s="171">
        <f t="shared" si="51"/>
        <v>0</v>
      </c>
      <c r="J192" s="171">
        <f t="shared" si="51"/>
        <v>0</v>
      </c>
      <c r="K192" s="171">
        <f>K193</f>
        <v>2000000</v>
      </c>
      <c r="L192" s="172"/>
      <c r="M192" s="171">
        <f t="shared" si="52"/>
        <v>0</v>
      </c>
      <c r="N192" s="173">
        <f t="shared" si="52"/>
        <v>-1907114</v>
      </c>
      <c r="O192" s="176">
        <f t="shared" si="36"/>
        <v>92886</v>
      </c>
      <c r="P192" s="177">
        <v>0</v>
      </c>
      <c r="Q192" s="178">
        <f t="shared" si="35"/>
        <v>0</v>
      </c>
      <c r="R192" s="178"/>
    </row>
    <row r="193" spans="2:18" ht="15.75" hidden="1">
      <c r="B193" s="434" t="s">
        <v>97</v>
      </c>
      <c r="C193" s="207" t="s">
        <v>96</v>
      </c>
      <c r="D193" s="208" t="s">
        <v>9</v>
      </c>
      <c r="E193" s="218">
        <v>3500200</v>
      </c>
      <c r="F193" s="217" t="s">
        <v>99</v>
      </c>
      <c r="G193" s="170"/>
      <c r="H193" s="171">
        <f>H194</f>
        <v>2000000</v>
      </c>
      <c r="I193" s="171">
        <f>I194</f>
        <v>0</v>
      </c>
      <c r="J193" s="171">
        <f>J195</f>
        <v>0</v>
      </c>
      <c r="K193" s="171">
        <f>K194</f>
        <v>2000000</v>
      </c>
      <c r="L193" s="172"/>
      <c r="M193" s="171">
        <f>M194</f>
        <v>0</v>
      </c>
      <c r="N193" s="173">
        <f>N195</f>
        <v>-1907114</v>
      </c>
      <c r="O193" s="176">
        <f t="shared" si="36"/>
        <v>92886</v>
      </c>
      <c r="P193" s="177">
        <v>0</v>
      </c>
      <c r="Q193" s="178">
        <f t="shared" si="35"/>
        <v>0</v>
      </c>
      <c r="R193" s="178"/>
    </row>
    <row r="194" spans="2:18" ht="17.25" hidden="1" customHeight="1">
      <c r="B194" s="434" t="s">
        <v>82</v>
      </c>
      <c r="C194" s="207" t="s">
        <v>96</v>
      </c>
      <c r="D194" s="208" t="s">
        <v>9</v>
      </c>
      <c r="E194" s="218">
        <v>3500200</v>
      </c>
      <c r="F194" s="217" t="s">
        <v>99</v>
      </c>
      <c r="G194" s="170" t="s">
        <v>83</v>
      </c>
      <c r="H194" s="171">
        <f>H195</f>
        <v>2000000</v>
      </c>
      <c r="I194" s="171">
        <f>I195</f>
        <v>0</v>
      </c>
      <c r="J194" s="171">
        <f>J195</f>
        <v>0</v>
      </c>
      <c r="K194" s="171">
        <f>K195</f>
        <v>2000000</v>
      </c>
      <c r="L194" s="172"/>
      <c r="M194" s="171">
        <f>M195+M196</f>
        <v>0</v>
      </c>
      <c r="N194" s="173">
        <f>N195</f>
        <v>-1907114</v>
      </c>
      <c r="O194" s="176">
        <f t="shared" si="36"/>
        <v>92886</v>
      </c>
      <c r="P194" s="177">
        <v>0</v>
      </c>
      <c r="Q194" s="178">
        <f t="shared" si="35"/>
        <v>0</v>
      </c>
      <c r="R194" s="178"/>
    </row>
    <row r="195" spans="2:18" ht="39" hidden="1" customHeight="1">
      <c r="B195" s="434" t="s">
        <v>129</v>
      </c>
      <c r="C195" s="207" t="s">
        <v>96</v>
      </c>
      <c r="D195" s="208" t="s">
        <v>9</v>
      </c>
      <c r="E195" s="218">
        <v>3500200</v>
      </c>
      <c r="F195" s="217" t="s">
        <v>99</v>
      </c>
      <c r="G195" s="170" t="s">
        <v>85</v>
      </c>
      <c r="H195" s="171">
        <v>2000000</v>
      </c>
      <c r="I195" s="171">
        <v>0</v>
      </c>
      <c r="J195" s="171">
        <v>0</v>
      </c>
      <c r="K195" s="171">
        <f>H195+I195+J195</f>
        <v>2000000</v>
      </c>
      <c r="L195" s="172"/>
      <c r="M195" s="171">
        <v>-30000</v>
      </c>
      <c r="N195" s="173">
        <v>-1907114</v>
      </c>
      <c r="O195" s="176">
        <v>0</v>
      </c>
      <c r="P195" s="177">
        <v>0</v>
      </c>
      <c r="Q195" s="178" t="e">
        <f t="shared" si="35"/>
        <v>#DIV/0!</v>
      </c>
      <c r="R195" s="178"/>
    </row>
    <row r="196" spans="2:18" ht="35.25" hidden="1" customHeight="1">
      <c r="B196" s="437" t="s">
        <v>129</v>
      </c>
      <c r="C196" s="220" t="s">
        <v>96</v>
      </c>
      <c r="D196" s="221" t="s">
        <v>9</v>
      </c>
      <c r="E196" s="221">
        <v>7102030</v>
      </c>
      <c r="F196" s="222" t="s">
        <v>159</v>
      </c>
      <c r="G196" s="223" t="s">
        <v>100</v>
      </c>
      <c r="H196" s="224"/>
      <c r="I196" s="224"/>
      <c r="J196" s="224"/>
      <c r="K196" s="224">
        <v>0</v>
      </c>
      <c r="L196" s="172"/>
      <c r="M196" s="224">
        <v>30000</v>
      </c>
      <c r="N196" s="225">
        <v>0</v>
      </c>
      <c r="O196" s="176">
        <v>0</v>
      </c>
      <c r="P196" s="177">
        <v>0</v>
      </c>
      <c r="Q196" s="178" t="e">
        <f t="shared" si="35"/>
        <v>#DIV/0!</v>
      </c>
      <c r="R196" s="178"/>
    </row>
    <row r="197" spans="2:18" ht="30" hidden="1" customHeight="1">
      <c r="B197" s="435" t="s">
        <v>126</v>
      </c>
      <c r="C197" s="212" t="s">
        <v>96</v>
      </c>
      <c r="D197" s="213" t="s">
        <v>9</v>
      </c>
      <c r="E197" s="169" t="s">
        <v>240</v>
      </c>
      <c r="F197" s="214"/>
      <c r="G197" s="215"/>
      <c r="H197" s="224"/>
      <c r="I197" s="224"/>
      <c r="J197" s="224"/>
      <c r="K197" s="224"/>
      <c r="L197" s="172"/>
      <c r="M197" s="224"/>
      <c r="N197" s="225"/>
      <c r="O197" s="176">
        <f>O198+O199+O200</f>
        <v>5767012.8800000008</v>
      </c>
      <c r="P197" s="177">
        <v>0</v>
      </c>
      <c r="Q197" s="178">
        <f t="shared" si="35"/>
        <v>0</v>
      </c>
      <c r="R197" s="178"/>
    </row>
    <row r="198" spans="2:18" ht="32.25" hidden="1" customHeight="1">
      <c r="B198" s="436" t="s">
        <v>256</v>
      </c>
      <c r="C198" s="168" t="s">
        <v>96</v>
      </c>
      <c r="D198" s="169" t="s">
        <v>9</v>
      </c>
      <c r="E198" s="169" t="s">
        <v>226</v>
      </c>
      <c r="F198" s="217" t="s">
        <v>159</v>
      </c>
      <c r="G198" s="170" t="s">
        <v>100</v>
      </c>
      <c r="H198" s="224"/>
      <c r="I198" s="224"/>
      <c r="J198" s="224"/>
      <c r="K198" s="224"/>
      <c r="L198" s="172"/>
      <c r="M198" s="224"/>
      <c r="N198" s="225"/>
      <c r="O198" s="176">
        <v>2000000</v>
      </c>
      <c r="P198" s="177">
        <v>0</v>
      </c>
      <c r="Q198" s="178">
        <f t="shared" si="35"/>
        <v>0</v>
      </c>
      <c r="R198" s="178"/>
    </row>
    <row r="199" spans="2:18" ht="35.25" hidden="1" customHeight="1">
      <c r="B199" s="436" t="s">
        <v>249</v>
      </c>
      <c r="C199" s="168" t="s">
        <v>96</v>
      </c>
      <c r="D199" s="169" t="s">
        <v>9</v>
      </c>
      <c r="E199" s="169" t="s">
        <v>244</v>
      </c>
      <c r="F199" s="217" t="s">
        <v>159</v>
      </c>
      <c r="G199" s="170" t="s">
        <v>100</v>
      </c>
      <c r="H199" s="224"/>
      <c r="I199" s="224"/>
      <c r="J199" s="224"/>
      <c r="K199" s="224"/>
      <c r="L199" s="172"/>
      <c r="M199" s="224"/>
      <c r="N199" s="225"/>
      <c r="O199" s="176">
        <v>3100346.07</v>
      </c>
      <c r="P199" s="177">
        <v>0</v>
      </c>
      <c r="Q199" s="178">
        <f t="shared" ref="Q199:Q200" si="53">P199/O199*100%</f>
        <v>0</v>
      </c>
      <c r="R199" s="178"/>
    </row>
    <row r="200" spans="2:18" ht="33.75" hidden="1" customHeight="1">
      <c r="B200" s="436" t="s">
        <v>257</v>
      </c>
      <c r="C200" s="168" t="s">
        <v>96</v>
      </c>
      <c r="D200" s="169" t="s">
        <v>9</v>
      </c>
      <c r="E200" s="169" t="s">
        <v>250</v>
      </c>
      <c r="F200" s="217" t="s">
        <v>159</v>
      </c>
      <c r="G200" s="170" t="s">
        <v>100</v>
      </c>
      <c r="H200" s="224"/>
      <c r="I200" s="224"/>
      <c r="J200" s="224"/>
      <c r="K200" s="224"/>
      <c r="L200" s="172"/>
      <c r="M200" s="224"/>
      <c r="N200" s="225"/>
      <c r="O200" s="176">
        <v>666666.81000000006</v>
      </c>
      <c r="P200" s="177">
        <v>0</v>
      </c>
      <c r="Q200" s="178">
        <f t="shared" si="53"/>
        <v>0</v>
      </c>
      <c r="R200" s="178"/>
    </row>
    <row r="201" spans="2:18" ht="22.5" customHeight="1">
      <c r="B201" s="433" t="s">
        <v>130</v>
      </c>
      <c r="C201" s="167" t="s">
        <v>96</v>
      </c>
      <c r="D201" s="155" t="s">
        <v>10</v>
      </c>
      <c r="E201" s="199"/>
      <c r="F201" s="167"/>
      <c r="G201" s="167"/>
      <c r="H201" s="133">
        <f>H216</f>
        <v>9450000</v>
      </c>
      <c r="I201" s="133">
        <v>0</v>
      </c>
      <c r="J201" s="133">
        <f>J216</f>
        <v>0</v>
      </c>
      <c r="K201" s="133">
        <f t="shared" ref="K201:K215" si="54">H201+J201</f>
        <v>9450000</v>
      </c>
      <c r="L201" s="155"/>
      <c r="M201" s="133">
        <v>0</v>
      </c>
      <c r="N201" s="133">
        <f>N216+N227</f>
        <v>4057000</v>
      </c>
      <c r="O201" s="156">
        <v>11324230</v>
      </c>
      <c r="P201" s="100">
        <v>7435032.9000000004</v>
      </c>
      <c r="Q201" s="457">
        <f t="shared" si="35"/>
        <v>0.65655968661886943</v>
      </c>
      <c r="R201" s="457">
        <v>0.81599999999999995</v>
      </c>
    </row>
    <row r="202" spans="2:18" ht="15.75" hidden="1">
      <c r="B202" s="438" t="s">
        <v>131</v>
      </c>
      <c r="C202" s="201" t="s">
        <v>96</v>
      </c>
      <c r="D202" s="197" t="s">
        <v>10</v>
      </c>
      <c r="E202" s="202">
        <v>3510000</v>
      </c>
      <c r="F202" s="203"/>
      <c r="G202" s="204"/>
      <c r="H202" s="134">
        <f>H203</f>
        <v>0</v>
      </c>
      <c r="I202" s="134"/>
      <c r="J202" s="205">
        <f>J212</f>
        <v>-170000</v>
      </c>
      <c r="K202" s="134">
        <f t="shared" si="54"/>
        <v>-170000</v>
      </c>
      <c r="L202" s="160"/>
      <c r="M202" s="134"/>
      <c r="N202" s="206">
        <f>N212</f>
        <v>-170000</v>
      </c>
      <c r="O202" s="161">
        <f t="shared" si="36"/>
        <v>-340000</v>
      </c>
      <c r="P202" s="162"/>
      <c r="Q202" s="110">
        <f t="shared" si="35"/>
        <v>0</v>
      </c>
    </row>
    <row r="203" spans="2:18" ht="78.75" hidden="1">
      <c r="B203" s="432" t="s">
        <v>132</v>
      </c>
      <c r="C203" s="180" t="s">
        <v>96</v>
      </c>
      <c r="D203" s="165" t="s">
        <v>10</v>
      </c>
      <c r="E203" s="183">
        <v>3510200</v>
      </c>
      <c r="F203" s="158"/>
      <c r="G203" s="155"/>
      <c r="H203" s="133">
        <f>H204</f>
        <v>0</v>
      </c>
      <c r="I203" s="133"/>
      <c r="J203" s="133">
        <v>0</v>
      </c>
      <c r="K203" s="133">
        <f t="shared" si="54"/>
        <v>0</v>
      </c>
      <c r="L203" s="160"/>
      <c r="M203" s="133"/>
      <c r="N203" s="136">
        <v>0</v>
      </c>
      <c r="O203" s="161">
        <f t="shared" si="36"/>
        <v>0</v>
      </c>
      <c r="P203" s="162"/>
      <c r="Q203" s="110" t="e">
        <f t="shared" si="35"/>
        <v>#DIV/0!</v>
      </c>
    </row>
    <row r="204" spans="2:18" ht="15.75" hidden="1">
      <c r="B204" s="432" t="s">
        <v>97</v>
      </c>
      <c r="C204" s="180" t="s">
        <v>96</v>
      </c>
      <c r="D204" s="165" t="s">
        <v>10</v>
      </c>
      <c r="E204" s="183">
        <v>3510200</v>
      </c>
      <c r="F204" s="158" t="s">
        <v>99</v>
      </c>
      <c r="G204" s="155"/>
      <c r="H204" s="133">
        <v>0</v>
      </c>
      <c r="I204" s="133"/>
      <c r="J204" s="133">
        <v>0</v>
      </c>
      <c r="K204" s="133">
        <f t="shared" si="54"/>
        <v>0</v>
      </c>
      <c r="L204" s="160"/>
      <c r="M204" s="133"/>
      <c r="N204" s="136">
        <v>0</v>
      </c>
      <c r="O204" s="161">
        <f t="shared" si="36"/>
        <v>0</v>
      </c>
      <c r="P204" s="162"/>
      <c r="Q204" s="110" t="e">
        <f t="shared" si="35"/>
        <v>#DIV/0!</v>
      </c>
    </row>
    <row r="205" spans="2:18" ht="78.75" hidden="1">
      <c r="B205" s="432" t="s">
        <v>133</v>
      </c>
      <c r="C205" s="180" t="s">
        <v>96</v>
      </c>
      <c r="D205" s="165" t="s">
        <v>10</v>
      </c>
      <c r="E205" s="183">
        <v>3510300</v>
      </c>
      <c r="F205" s="158"/>
      <c r="G205" s="155"/>
      <c r="H205" s="133">
        <f>H206</f>
        <v>0</v>
      </c>
      <c r="I205" s="133"/>
      <c r="J205" s="133">
        <v>0</v>
      </c>
      <c r="K205" s="133">
        <f t="shared" si="54"/>
        <v>0</v>
      </c>
      <c r="L205" s="160"/>
      <c r="M205" s="133"/>
      <c r="N205" s="136">
        <v>0</v>
      </c>
      <c r="O205" s="161">
        <f t="shared" si="36"/>
        <v>0</v>
      </c>
      <c r="P205" s="162"/>
      <c r="Q205" s="110" t="e">
        <f t="shared" si="35"/>
        <v>#DIV/0!</v>
      </c>
    </row>
    <row r="206" spans="2:18" ht="15.75" hidden="1">
      <c r="B206" s="432" t="s">
        <v>97</v>
      </c>
      <c r="C206" s="180" t="s">
        <v>96</v>
      </c>
      <c r="D206" s="165" t="s">
        <v>10</v>
      </c>
      <c r="E206" s="183">
        <v>3510300</v>
      </c>
      <c r="F206" s="158" t="s">
        <v>99</v>
      </c>
      <c r="G206" s="155"/>
      <c r="H206" s="133">
        <v>0</v>
      </c>
      <c r="I206" s="133"/>
      <c r="J206" s="133">
        <v>0</v>
      </c>
      <c r="K206" s="133">
        <f t="shared" si="54"/>
        <v>0</v>
      </c>
      <c r="L206" s="160"/>
      <c r="M206" s="133"/>
      <c r="N206" s="136">
        <v>0</v>
      </c>
      <c r="O206" s="161">
        <f t="shared" si="36"/>
        <v>0</v>
      </c>
      <c r="P206" s="162"/>
      <c r="Q206" s="110" t="e">
        <f t="shared" si="35"/>
        <v>#DIV/0!</v>
      </c>
    </row>
    <row r="207" spans="2:18" ht="63" hidden="1">
      <c r="B207" s="432" t="s">
        <v>134</v>
      </c>
      <c r="C207" s="180" t="s">
        <v>96</v>
      </c>
      <c r="D207" s="165" t="s">
        <v>10</v>
      </c>
      <c r="E207" s="183">
        <v>1020102</v>
      </c>
      <c r="F207" s="158" t="s">
        <v>122</v>
      </c>
      <c r="G207" s="155"/>
      <c r="H207" s="133">
        <f>H208</f>
        <v>0</v>
      </c>
      <c r="I207" s="133"/>
      <c r="J207" s="133">
        <f>J208+J210</f>
        <v>0</v>
      </c>
      <c r="K207" s="133">
        <f t="shared" si="54"/>
        <v>0</v>
      </c>
      <c r="L207" s="160"/>
      <c r="M207" s="133"/>
      <c r="N207" s="136">
        <f>N208+N210</f>
        <v>0</v>
      </c>
      <c r="O207" s="161">
        <f t="shared" si="36"/>
        <v>0</v>
      </c>
      <c r="P207" s="162"/>
      <c r="Q207" s="110" t="e">
        <f t="shared" si="35"/>
        <v>#DIV/0!</v>
      </c>
    </row>
    <row r="208" spans="2:18" ht="15.75" hidden="1">
      <c r="B208" s="432" t="s">
        <v>114</v>
      </c>
      <c r="C208" s="180" t="s">
        <v>96</v>
      </c>
      <c r="D208" s="165" t="s">
        <v>10</v>
      </c>
      <c r="E208" s="183">
        <v>1020102</v>
      </c>
      <c r="F208" s="158" t="s">
        <v>122</v>
      </c>
      <c r="G208" s="155" t="s">
        <v>43</v>
      </c>
      <c r="H208" s="133">
        <f>H209</f>
        <v>0</v>
      </c>
      <c r="I208" s="133"/>
      <c r="J208" s="133">
        <f>J209</f>
        <v>0</v>
      </c>
      <c r="K208" s="133">
        <f t="shared" si="54"/>
        <v>0</v>
      </c>
      <c r="L208" s="160"/>
      <c r="M208" s="133"/>
      <c r="N208" s="136">
        <f>N209</f>
        <v>0</v>
      </c>
      <c r="O208" s="161">
        <f t="shared" si="36"/>
        <v>0</v>
      </c>
      <c r="P208" s="162"/>
      <c r="Q208" s="110" t="e">
        <f t="shared" si="35"/>
        <v>#DIV/0!</v>
      </c>
    </row>
    <row r="209" spans="2:17" ht="15.75" hidden="1">
      <c r="B209" s="432" t="s">
        <v>92</v>
      </c>
      <c r="C209" s="180" t="s">
        <v>96</v>
      </c>
      <c r="D209" s="165" t="s">
        <v>10</v>
      </c>
      <c r="E209" s="183">
        <v>1020102</v>
      </c>
      <c r="F209" s="158" t="s">
        <v>122</v>
      </c>
      <c r="G209" s="155" t="s">
        <v>50</v>
      </c>
      <c r="H209" s="133">
        <v>0</v>
      </c>
      <c r="I209" s="133"/>
      <c r="J209" s="133">
        <v>0</v>
      </c>
      <c r="K209" s="133">
        <f t="shared" si="54"/>
        <v>0</v>
      </c>
      <c r="L209" s="160"/>
      <c r="M209" s="133"/>
      <c r="N209" s="136">
        <v>0</v>
      </c>
      <c r="O209" s="161">
        <f t="shared" si="36"/>
        <v>0</v>
      </c>
      <c r="P209" s="162"/>
      <c r="Q209" s="110" t="e">
        <f t="shared" si="35"/>
        <v>#DIV/0!</v>
      </c>
    </row>
    <row r="210" spans="2:17" ht="15.75" hidden="1">
      <c r="B210" s="432" t="s">
        <v>37</v>
      </c>
      <c r="C210" s="180" t="s">
        <v>96</v>
      </c>
      <c r="D210" s="165" t="s">
        <v>10</v>
      </c>
      <c r="E210" s="183">
        <v>1020102</v>
      </c>
      <c r="F210" s="158" t="s">
        <v>122</v>
      </c>
      <c r="G210" s="155" t="s">
        <v>52</v>
      </c>
      <c r="H210" s="133">
        <f>H211</f>
        <v>0</v>
      </c>
      <c r="I210" s="133"/>
      <c r="J210" s="133">
        <f>J211</f>
        <v>0</v>
      </c>
      <c r="K210" s="133">
        <f t="shared" si="54"/>
        <v>0</v>
      </c>
      <c r="L210" s="160"/>
      <c r="M210" s="133"/>
      <c r="N210" s="136">
        <f>N211</f>
        <v>0</v>
      </c>
      <c r="O210" s="161">
        <f t="shared" si="36"/>
        <v>0</v>
      </c>
      <c r="P210" s="162"/>
      <c r="Q210" s="110" t="e">
        <f t="shared" si="35"/>
        <v>#DIV/0!</v>
      </c>
    </row>
    <row r="211" spans="2:17" ht="31.5" hidden="1">
      <c r="B211" s="432" t="s">
        <v>38</v>
      </c>
      <c r="C211" s="180" t="s">
        <v>96</v>
      </c>
      <c r="D211" s="165" t="s">
        <v>10</v>
      </c>
      <c r="E211" s="183">
        <v>1020102</v>
      </c>
      <c r="F211" s="158" t="s">
        <v>122</v>
      </c>
      <c r="G211" s="155" t="s">
        <v>53</v>
      </c>
      <c r="H211" s="133">
        <v>0</v>
      </c>
      <c r="I211" s="133"/>
      <c r="J211" s="133">
        <v>0</v>
      </c>
      <c r="K211" s="133">
        <f t="shared" si="54"/>
        <v>0</v>
      </c>
      <c r="L211" s="160"/>
      <c r="M211" s="133"/>
      <c r="N211" s="136">
        <v>0</v>
      </c>
      <c r="O211" s="161">
        <f t="shared" si="36"/>
        <v>0</v>
      </c>
      <c r="P211" s="162"/>
      <c r="Q211" s="110" t="e">
        <f t="shared" si="35"/>
        <v>#DIV/0!</v>
      </c>
    </row>
    <row r="212" spans="2:17" ht="31.5" hidden="1">
      <c r="B212" s="432" t="s">
        <v>135</v>
      </c>
      <c r="C212" s="180" t="s">
        <v>96</v>
      </c>
      <c r="D212" s="165" t="s">
        <v>10</v>
      </c>
      <c r="E212" s="183">
        <v>3510500</v>
      </c>
      <c r="F212" s="158"/>
      <c r="G212" s="155"/>
      <c r="H212" s="133">
        <f>H213</f>
        <v>0</v>
      </c>
      <c r="I212" s="133">
        <v>0</v>
      </c>
      <c r="J212" s="133">
        <f t="shared" ref="J212:J213" si="55">J213</f>
        <v>-170000</v>
      </c>
      <c r="K212" s="133">
        <f t="shared" si="54"/>
        <v>-170000</v>
      </c>
      <c r="L212" s="160"/>
      <c r="M212" s="133">
        <v>0</v>
      </c>
      <c r="N212" s="136">
        <f t="shared" ref="N212:N213" si="56">N213</f>
        <v>-170000</v>
      </c>
      <c r="O212" s="161">
        <f t="shared" si="36"/>
        <v>-340000</v>
      </c>
      <c r="P212" s="162"/>
      <c r="Q212" s="110">
        <f t="shared" si="35"/>
        <v>0</v>
      </c>
    </row>
    <row r="213" spans="2:17" ht="15.75" hidden="1">
      <c r="B213" s="432" t="s">
        <v>97</v>
      </c>
      <c r="C213" s="180" t="s">
        <v>96</v>
      </c>
      <c r="D213" s="165" t="s">
        <v>10</v>
      </c>
      <c r="E213" s="183">
        <v>3510500</v>
      </c>
      <c r="F213" s="158" t="s">
        <v>99</v>
      </c>
      <c r="G213" s="155"/>
      <c r="H213" s="133">
        <v>0</v>
      </c>
      <c r="I213" s="133">
        <v>0</v>
      </c>
      <c r="J213" s="133">
        <f t="shared" si="55"/>
        <v>-170000</v>
      </c>
      <c r="K213" s="133">
        <f t="shared" si="54"/>
        <v>-170000</v>
      </c>
      <c r="L213" s="160"/>
      <c r="M213" s="133">
        <v>0</v>
      </c>
      <c r="N213" s="136">
        <f t="shared" si="56"/>
        <v>-170000</v>
      </c>
      <c r="O213" s="161">
        <f t="shared" si="36"/>
        <v>-340000</v>
      </c>
      <c r="P213" s="162"/>
      <c r="Q213" s="110">
        <f t="shared" si="35"/>
        <v>0</v>
      </c>
    </row>
    <row r="214" spans="2:17" ht="31.5" hidden="1">
      <c r="B214" s="432" t="s">
        <v>82</v>
      </c>
      <c r="C214" s="180" t="s">
        <v>96</v>
      </c>
      <c r="D214" s="165" t="s">
        <v>10</v>
      </c>
      <c r="E214" s="183">
        <v>3510500</v>
      </c>
      <c r="F214" s="158" t="s">
        <v>99</v>
      </c>
      <c r="G214" s="155" t="s">
        <v>83</v>
      </c>
      <c r="H214" s="133">
        <v>0</v>
      </c>
      <c r="I214" s="133">
        <v>0</v>
      </c>
      <c r="J214" s="133">
        <f>J215</f>
        <v>-170000</v>
      </c>
      <c r="K214" s="133">
        <f t="shared" si="54"/>
        <v>-170000</v>
      </c>
      <c r="L214" s="160"/>
      <c r="M214" s="133">
        <v>0</v>
      </c>
      <c r="N214" s="136">
        <f>N215</f>
        <v>-170000</v>
      </c>
      <c r="O214" s="161">
        <f t="shared" si="36"/>
        <v>-340000</v>
      </c>
      <c r="P214" s="162"/>
      <c r="Q214" s="110">
        <f t="shared" si="35"/>
        <v>0</v>
      </c>
    </row>
    <row r="215" spans="2:17" ht="63" hidden="1">
      <c r="B215" s="432" t="s">
        <v>129</v>
      </c>
      <c r="C215" s="180" t="s">
        <v>96</v>
      </c>
      <c r="D215" s="165" t="s">
        <v>10</v>
      </c>
      <c r="E215" s="183">
        <v>3510500</v>
      </c>
      <c r="F215" s="158" t="s">
        <v>99</v>
      </c>
      <c r="G215" s="155" t="s">
        <v>100</v>
      </c>
      <c r="H215" s="133">
        <v>0</v>
      </c>
      <c r="I215" s="133">
        <v>0</v>
      </c>
      <c r="J215" s="133">
        <v>-170000</v>
      </c>
      <c r="K215" s="133">
        <f t="shared" si="54"/>
        <v>-170000</v>
      </c>
      <c r="L215" s="160" t="s">
        <v>136</v>
      </c>
      <c r="M215" s="133">
        <v>0</v>
      </c>
      <c r="N215" s="136">
        <v>-170000</v>
      </c>
      <c r="O215" s="161">
        <f t="shared" si="36"/>
        <v>-340000</v>
      </c>
      <c r="P215" s="162"/>
      <c r="Q215" s="110">
        <f t="shared" si="35"/>
        <v>0</v>
      </c>
    </row>
    <row r="216" spans="2:17" ht="31.5" hidden="1" customHeight="1">
      <c r="B216" s="434" t="s">
        <v>135</v>
      </c>
      <c r="C216" s="168" t="s">
        <v>96</v>
      </c>
      <c r="D216" s="169" t="s">
        <v>10</v>
      </c>
      <c r="E216" s="208">
        <v>5302029</v>
      </c>
      <c r="F216" s="217"/>
      <c r="G216" s="170"/>
      <c r="H216" s="171">
        <f>H217</f>
        <v>9450000</v>
      </c>
      <c r="I216" s="171">
        <v>0</v>
      </c>
      <c r="J216" s="171">
        <f>J220+J221+J223+J224</f>
        <v>0</v>
      </c>
      <c r="K216" s="171">
        <f>K217</f>
        <v>9450000</v>
      </c>
      <c r="L216" s="172"/>
      <c r="M216" s="171">
        <v>0</v>
      </c>
      <c r="N216" s="173">
        <f>N220+N221+N223+N224</f>
        <v>0</v>
      </c>
      <c r="O216" s="176">
        <f>O220+O221+O223+O224</f>
        <v>4450000</v>
      </c>
      <c r="P216" s="226">
        <f>P217</f>
        <v>152572</v>
      </c>
      <c r="Q216" s="178">
        <f t="shared" si="35"/>
        <v>3.4285842696629217E-2</v>
      </c>
    </row>
    <row r="217" spans="2:17" ht="15.75" hidden="1">
      <c r="B217" s="434" t="s">
        <v>137</v>
      </c>
      <c r="C217" s="168" t="s">
        <v>96</v>
      </c>
      <c r="D217" s="169" t="s">
        <v>10</v>
      </c>
      <c r="E217" s="218">
        <v>3510500</v>
      </c>
      <c r="F217" s="217" t="s">
        <v>16</v>
      </c>
      <c r="G217" s="170"/>
      <c r="H217" s="171">
        <f>H218+H222</f>
        <v>9450000</v>
      </c>
      <c r="I217" s="171">
        <f t="shared" ref="I217:K217" si="57">I218+I222</f>
        <v>0</v>
      </c>
      <c r="J217" s="171">
        <f t="shared" si="57"/>
        <v>0</v>
      </c>
      <c r="K217" s="171">
        <f t="shared" si="57"/>
        <v>9450000</v>
      </c>
      <c r="L217" s="172"/>
      <c r="M217" s="171">
        <f t="shared" ref="M217:N217" si="58">M218+M222</f>
        <v>0</v>
      </c>
      <c r="N217" s="173">
        <f t="shared" si="58"/>
        <v>0</v>
      </c>
      <c r="O217" s="176">
        <f t="shared" si="36"/>
        <v>9450000</v>
      </c>
      <c r="P217" s="177">
        <f>P218+P222</f>
        <v>152572</v>
      </c>
      <c r="Q217" s="178">
        <f t="shared" si="35"/>
        <v>1.6145185185185186E-2</v>
      </c>
    </row>
    <row r="218" spans="2:17" ht="15.75" hidden="1">
      <c r="B218" s="436" t="s">
        <v>17</v>
      </c>
      <c r="C218" s="168" t="s">
        <v>96</v>
      </c>
      <c r="D218" s="169" t="s">
        <v>10</v>
      </c>
      <c r="E218" s="218">
        <v>3510500</v>
      </c>
      <c r="F218" s="217" t="s">
        <v>16</v>
      </c>
      <c r="G218" s="170" t="s">
        <v>18</v>
      </c>
      <c r="H218" s="171">
        <f>H219</f>
        <v>5950000</v>
      </c>
      <c r="I218" s="171">
        <f>I219</f>
        <v>-200000</v>
      </c>
      <c r="J218" s="171">
        <f>J219</f>
        <v>0</v>
      </c>
      <c r="K218" s="171">
        <f>H218+I218+J218</f>
        <v>5750000</v>
      </c>
      <c r="L218" s="172"/>
      <c r="M218" s="171">
        <f>M219</f>
        <v>-100000</v>
      </c>
      <c r="N218" s="173">
        <f>N219</f>
        <v>0</v>
      </c>
      <c r="O218" s="176">
        <f t="shared" si="36"/>
        <v>5650000</v>
      </c>
      <c r="P218" s="177">
        <f>P219</f>
        <v>152572</v>
      </c>
      <c r="Q218" s="178">
        <f t="shared" si="35"/>
        <v>2.7003893805309733E-2</v>
      </c>
    </row>
    <row r="219" spans="2:17" ht="15.75" hidden="1">
      <c r="B219" s="436" t="s">
        <v>31</v>
      </c>
      <c r="C219" s="168" t="s">
        <v>96</v>
      </c>
      <c r="D219" s="169" t="s">
        <v>10</v>
      </c>
      <c r="E219" s="218">
        <v>3510500</v>
      </c>
      <c r="F219" s="217" t="s">
        <v>16</v>
      </c>
      <c r="G219" s="170" t="s">
        <v>43</v>
      </c>
      <c r="H219" s="171">
        <f t="shared" ref="H219:K219" si="59">H220+H221</f>
        <v>5950000</v>
      </c>
      <c r="I219" s="171">
        <f t="shared" si="59"/>
        <v>-200000</v>
      </c>
      <c r="J219" s="171">
        <f t="shared" si="59"/>
        <v>0</v>
      </c>
      <c r="K219" s="171">
        <f t="shared" si="59"/>
        <v>5750000</v>
      </c>
      <c r="L219" s="172"/>
      <c r="M219" s="171">
        <f t="shared" ref="M219:N219" si="60">M220+M221</f>
        <v>-100000</v>
      </c>
      <c r="N219" s="173">
        <f t="shared" si="60"/>
        <v>0</v>
      </c>
      <c r="O219" s="176">
        <f t="shared" si="36"/>
        <v>5650000</v>
      </c>
      <c r="P219" s="177">
        <f>P220+P221</f>
        <v>152572</v>
      </c>
      <c r="Q219" s="178">
        <f t="shared" si="35"/>
        <v>2.7003893805309733E-2</v>
      </c>
    </row>
    <row r="220" spans="2:17" ht="15.75" hidden="1">
      <c r="B220" s="436" t="s">
        <v>34</v>
      </c>
      <c r="C220" s="168" t="s">
        <v>96</v>
      </c>
      <c r="D220" s="169" t="s">
        <v>10</v>
      </c>
      <c r="E220" s="208">
        <v>5302029</v>
      </c>
      <c r="F220" s="217" t="s">
        <v>204</v>
      </c>
      <c r="G220" s="170" t="s">
        <v>48</v>
      </c>
      <c r="H220" s="171">
        <v>4250000</v>
      </c>
      <c r="I220" s="171">
        <v>0</v>
      </c>
      <c r="J220" s="171">
        <v>0</v>
      </c>
      <c r="K220" s="171">
        <f>H220+J220</f>
        <v>4250000</v>
      </c>
      <c r="L220" s="172"/>
      <c r="M220" s="171">
        <v>0</v>
      </c>
      <c r="N220" s="173">
        <v>0</v>
      </c>
      <c r="O220" s="176">
        <v>2350000</v>
      </c>
      <c r="P220" s="177">
        <v>152572</v>
      </c>
      <c r="Q220" s="178">
        <f t="shared" si="35"/>
        <v>6.492425531914893E-2</v>
      </c>
    </row>
    <row r="221" spans="2:17" ht="15.75" hidden="1">
      <c r="B221" s="436" t="s">
        <v>34</v>
      </c>
      <c r="C221" s="168" t="s">
        <v>96</v>
      </c>
      <c r="D221" s="169" t="s">
        <v>10</v>
      </c>
      <c r="E221" s="208">
        <v>5302032</v>
      </c>
      <c r="F221" s="217" t="s">
        <v>204</v>
      </c>
      <c r="G221" s="170" t="s">
        <v>50</v>
      </c>
      <c r="H221" s="171">
        <v>1700000</v>
      </c>
      <c r="I221" s="171">
        <v>-200000</v>
      </c>
      <c r="J221" s="171">
        <v>0</v>
      </c>
      <c r="K221" s="171">
        <f>H221+J221+I221</f>
        <v>1500000</v>
      </c>
      <c r="L221" s="172"/>
      <c r="M221" s="171">
        <v>-100000</v>
      </c>
      <c r="N221" s="173">
        <v>0</v>
      </c>
      <c r="O221" s="176">
        <v>100000</v>
      </c>
      <c r="P221" s="177">
        <v>0</v>
      </c>
      <c r="Q221" s="178">
        <f t="shared" ref="Q221:Q293" si="61">P221/O221*100%</f>
        <v>0</v>
      </c>
    </row>
    <row r="222" spans="2:17" ht="15.75" hidden="1">
      <c r="B222" s="436" t="s">
        <v>37</v>
      </c>
      <c r="C222" s="168" t="s">
        <v>96</v>
      </c>
      <c r="D222" s="169" t="s">
        <v>10</v>
      </c>
      <c r="E222" s="218">
        <v>3510500</v>
      </c>
      <c r="F222" s="217" t="s">
        <v>16</v>
      </c>
      <c r="G222" s="170" t="s">
        <v>52</v>
      </c>
      <c r="H222" s="171">
        <f>H223+H224</f>
        <v>3500000</v>
      </c>
      <c r="I222" s="171">
        <f>I223+I224</f>
        <v>200000</v>
      </c>
      <c r="J222" s="171">
        <f>J223+J224</f>
        <v>0</v>
      </c>
      <c r="K222" s="171">
        <f>K223+K224</f>
        <v>3700000</v>
      </c>
      <c r="L222" s="172"/>
      <c r="M222" s="171">
        <f>M223+M224</f>
        <v>100000</v>
      </c>
      <c r="N222" s="173">
        <f>N223+N224</f>
        <v>0</v>
      </c>
      <c r="O222" s="176">
        <f t="shared" si="36"/>
        <v>3800000</v>
      </c>
      <c r="P222" s="177">
        <f>P223+P224</f>
        <v>0</v>
      </c>
      <c r="Q222" s="178">
        <f t="shared" si="61"/>
        <v>0</v>
      </c>
    </row>
    <row r="223" spans="2:17" ht="31.5" hidden="1">
      <c r="B223" s="436" t="s">
        <v>38</v>
      </c>
      <c r="C223" s="168" t="s">
        <v>96</v>
      </c>
      <c r="D223" s="169" t="s">
        <v>10</v>
      </c>
      <c r="E223" s="208">
        <v>5302032</v>
      </c>
      <c r="F223" s="217" t="s">
        <v>204</v>
      </c>
      <c r="G223" s="170" t="s">
        <v>53</v>
      </c>
      <c r="H223" s="171">
        <v>3100000</v>
      </c>
      <c r="I223" s="171">
        <v>0</v>
      </c>
      <c r="J223" s="171">
        <v>0</v>
      </c>
      <c r="K223" s="171">
        <f>H223+I223+J223</f>
        <v>3100000</v>
      </c>
      <c r="L223" s="172"/>
      <c r="M223" s="171">
        <v>0</v>
      </c>
      <c r="N223" s="173">
        <v>0</v>
      </c>
      <c r="O223" s="176">
        <v>0</v>
      </c>
      <c r="P223" s="177">
        <v>0</v>
      </c>
      <c r="Q223" s="178" t="e">
        <f t="shared" si="61"/>
        <v>#DIV/0!</v>
      </c>
    </row>
    <row r="224" spans="2:17" ht="17.25" hidden="1" customHeight="1">
      <c r="B224" s="436" t="s">
        <v>39</v>
      </c>
      <c r="C224" s="168" t="s">
        <v>96</v>
      </c>
      <c r="D224" s="169" t="s">
        <v>10</v>
      </c>
      <c r="E224" s="208">
        <v>5302029</v>
      </c>
      <c r="F224" s="217" t="s">
        <v>204</v>
      </c>
      <c r="G224" s="170" t="s">
        <v>54</v>
      </c>
      <c r="H224" s="171">
        <v>400000</v>
      </c>
      <c r="I224" s="171">
        <v>200000</v>
      </c>
      <c r="J224" s="171">
        <v>0</v>
      </c>
      <c r="K224" s="171">
        <f>H224+I224+J224</f>
        <v>600000</v>
      </c>
      <c r="L224" s="172"/>
      <c r="M224" s="171">
        <v>100000</v>
      </c>
      <c r="N224" s="173">
        <v>0</v>
      </c>
      <c r="O224" s="176">
        <v>2000000</v>
      </c>
      <c r="P224" s="177">
        <v>0</v>
      </c>
      <c r="Q224" s="178">
        <f t="shared" si="61"/>
        <v>0</v>
      </c>
    </row>
    <row r="225" spans="2:18" ht="24.75" hidden="1" customHeight="1">
      <c r="B225" s="434" t="s">
        <v>37</v>
      </c>
      <c r="C225" s="168" t="s">
        <v>96</v>
      </c>
      <c r="D225" s="169" t="s">
        <v>10</v>
      </c>
      <c r="E225" s="208">
        <v>5308087</v>
      </c>
      <c r="F225" s="217"/>
      <c r="G225" s="170"/>
      <c r="H225" s="171">
        <f>H226</f>
        <v>4250000</v>
      </c>
      <c r="I225" s="171">
        <v>0</v>
      </c>
      <c r="J225" s="171">
        <f>J229+J230+J236+J237</f>
        <v>1200000</v>
      </c>
      <c r="K225" s="171">
        <f>K226</f>
        <v>4250000</v>
      </c>
      <c r="L225" s="172"/>
      <c r="M225" s="171">
        <v>0</v>
      </c>
      <c r="N225" s="173">
        <f>N229+N230+N236+N237</f>
        <v>8514000</v>
      </c>
      <c r="O225" s="176">
        <f>O226</f>
        <v>0</v>
      </c>
      <c r="P225" s="177">
        <f>P226</f>
        <v>0</v>
      </c>
      <c r="Q225" s="178" t="e">
        <f t="shared" si="61"/>
        <v>#DIV/0!</v>
      </c>
    </row>
    <row r="226" spans="2:18" ht="14.25" hidden="1" customHeight="1">
      <c r="B226" s="436" t="s">
        <v>34</v>
      </c>
      <c r="C226" s="168" t="s">
        <v>96</v>
      </c>
      <c r="D226" s="169" t="s">
        <v>10</v>
      </c>
      <c r="E226" s="208">
        <v>5308087</v>
      </c>
      <c r="F226" s="217" t="s">
        <v>245</v>
      </c>
      <c r="G226" s="170" t="s">
        <v>53</v>
      </c>
      <c r="H226" s="171">
        <v>4250000</v>
      </c>
      <c r="I226" s="171">
        <v>0</v>
      </c>
      <c r="J226" s="171">
        <v>0</v>
      </c>
      <c r="K226" s="171">
        <f>H226+J226</f>
        <v>4250000</v>
      </c>
      <c r="L226" s="172"/>
      <c r="M226" s="171">
        <v>0</v>
      </c>
      <c r="N226" s="173">
        <v>0</v>
      </c>
      <c r="O226" s="176">
        <v>0</v>
      </c>
      <c r="P226" s="177">
        <v>0</v>
      </c>
      <c r="Q226" s="178" t="e">
        <f t="shared" si="61"/>
        <v>#DIV/0!</v>
      </c>
    </row>
    <row r="227" spans="2:18" ht="31.5" hidden="1">
      <c r="B227" s="436" t="s">
        <v>200</v>
      </c>
      <c r="C227" s="168" t="s">
        <v>96</v>
      </c>
      <c r="D227" s="169" t="s">
        <v>10</v>
      </c>
      <c r="E227" s="221">
        <v>9902029</v>
      </c>
      <c r="F227" s="217"/>
      <c r="G227" s="170"/>
      <c r="H227" s="171">
        <f t="shared" ref="H227:N229" si="62">H228</f>
        <v>0</v>
      </c>
      <c r="I227" s="171">
        <f t="shared" si="62"/>
        <v>0</v>
      </c>
      <c r="J227" s="171">
        <f t="shared" si="62"/>
        <v>0</v>
      </c>
      <c r="K227" s="171">
        <f t="shared" si="62"/>
        <v>0</v>
      </c>
      <c r="L227" s="172"/>
      <c r="M227" s="171">
        <f t="shared" si="62"/>
        <v>0</v>
      </c>
      <c r="N227" s="173">
        <f t="shared" si="62"/>
        <v>4057000</v>
      </c>
      <c r="O227" s="176">
        <f>O228</f>
        <v>1000000</v>
      </c>
      <c r="P227" s="177">
        <f>P228</f>
        <v>0</v>
      </c>
      <c r="Q227" s="178">
        <f t="shared" si="61"/>
        <v>0</v>
      </c>
    </row>
    <row r="228" spans="2:18" ht="31.5" hidden="1">
      <c r="B228" s="436" t="s">
        <v>138</v>
      </c>
      <c r="C228" s="168" t="s">
        <v>96</v>
      </c>
      <c r="D228" s="169" t="s">
        <v>10</v>
      </c>
      <c r="E228" s="208">
        <v>5221000</v>
      </c>
      <c r="F228" s="217" t="s">
        <v>139</v>
      </c>
      <c r="G228" s="170"/>
      <c r="H228" s="171">
        <f t="shared" si="62"/>
        <v>0</v>
      </c>
      <c r="I228" s="171">
        <f t="shared" si="62"/>
        <v>0</v>
      </c>
      <c r="J228" s="171">
        <f t="shared" si="62"/>
        <v>0</v>
      </c>
      <c r="K228" s="171">
        <f t="shared" si="62"/>
        <v>0</v>
      </c>
      <c r="L228" s="172"/>
      <c r="M228" s="171">
        <f t="shared" si="62"/>
        <v>0</v>
      </c>
      <c r="N228" s="173">
        <f t="shared" si="62"/>
        <v>4057000</v>
      </c>
      <c r="O228" s="176">
        <f>O230</f>
        <v>1000000</v>
      </c>
      <c r="P228" s="177">
        <f>P229</f>
        <v>0</v>
      </c>
      <c r="Q228" s="178">
        <f t="shared" si="61"/>
        <v>0</v>
      </c>
    </row>
    <row r="229" spans="2:18" ht="15.75" hidden="1">
      <c r="B229" s="436" t="s">
        <v>37</v>
      </c>
      <c r="C229" s="168" t="s">
        <v>96</v>
      </c>
      <c r="D229" s="169" t="s">
        <v>10</v>
      </c>
      <c r="E229" s="208">
        <v>5221000</v>
      </c>
      <c r="F229" s="217" t="s">
        <v>139</v>
      </c>
      <c r="G229" s="170" t="s">
        <v>52</v>
      </c>
      <c r="H229" s="171">
        <f t="shared" si="62"/>
        <v>0</v>
      </c>
      <c r="I229" s="171">
        <f t="shared" si="62"/>
        <v>0</v>
      </c>
      <c r="J229" s="171">
        <f t="shared" si="62"/>
        <v>0</v>
      </c>
      <c r="K229" s="171">
        <f t="shared" si="62"/>
        <v>0</v>
      </c>
      <c r="L229" s="172"/>
      <c r="M229" s="171">
        <f t="shared" si="62"/>
        <v>0</v>
      </c>
      <c r="N229" s="173">
        <f t="shared" si="62"/>
        <v>4057000</v>
      </c>
      <c r="O229" s="176">
        <f>O230</f>
        <v>1000000</v>
      </c>
      <c r="P229" s="177">
        <f>P230</f>
        <v>0</v>
      </c>
      <c r="Q229" s="178">
        <f t="shared" si="61"/>
        <v>0</v>
      </c>
    </row>
    <row r="230" spans="2:18" ht="15.75" hidden="1">
      <c r="B230" s="436" t="s">
        <v>34</v>
      </c>
      <c r="C230" s="227" t="s">
        <v>96</v>
      </c>
      <c r="D230" s="228" t="s">
        <v>10</v>
      </c>
      <c r="E230" s="229">
        <v>9902029</v>
      </c>
      <c r="F230" s="230" t="s">
        <v>204</v>
      </c>
      <c r="G230" s="170" t="s">
        <v>50</v>
      </c>
      <c r="H230" s="171">
        <v>0</v>
      </c>
      <c r="I230" s="171">
        <f>I235</f>
        <v>0</v>
      </c>
      <c r="J230" s="171">
        <v>0</v>
      </c>
      <c r="K230" s="171">
        <f>H230+I230+J230</f>
        <v>0</v>
      </c>
      <c r="L230" s="231"/>
      <c r="M230" s="171">
        <f>M235</f>
        <v>0</v>
      </c>
      <c r="N230" s="173">
        <v>4057000</v>
      </c>
      <c r="O230" s="232">
        <v>1000000</v>
      </c>
      <c r="P230" s="177">
        <v>0</v>
      </c>
      <c r="Q230" s="178">
        <f t="shared" si="61"/>
        <v>0</v>
      </c>
    </row>
    <row r="231" spans="2:18" ht="33.75" hidden="1" customHeight="1">
      <c r="B231" s="434" t="s">
        <v>135</v>
      </c>
      <c r="C231" s="168" t="s">
        <v>96</v>
      </c>
      <c r="D231" s="169" t="s">
        <v>10</v>
      </c>
      <c r="E231" s="208">
        <v>9902029</v>
      </c>
      <c r="F231" s="217"/>
      <c r="G231" s="170"/>
      <c r="H231" s="171"/>
      <c r="I231" s="171"/>
      <c r="J231" s="171"/>
      <c r="K231" s="171"/>
      <c r="L231" s="231"/>
      <c r="M231" s="171"/>
      <c r="N231" s="173"/>
      <c r="O231" s="232">
        <f>O232</f>
        <v>1000000</v>
      </c>
      <c r="P231" s="177">
        <f>P232</f>
        <v>0</v>
      </c>
      <c r="Q231" s="178">
        <f t="shared" si="61"/>
        <v>0</v>
      </c>
    </row>
    <row r="232" spans="2:18" ht="16.5" hidden="1" customHeight="1">
      <c r="B232" s="432" t="s">
        <v>82</v>
      </c>
      <c r="C232" s="157" t="s">
        <v>96</v>
      </c>
      <c r="D232" s="165" t="s">
        <v>10</v>
      </c>
      <c r="E232" s="181">
        <v>9902029</v>
      </c>
      <c r="F232" s="158" t="s">
        <v>204</v>
      </c>
      <c r="G232" s="155" t="s">
        <v>53</v>
      </c>
      <c r="H232" s="133"/>
      <c r="I232" s="133"/>
      <c r="J232" s="133"/>
      <c r="K232" s="133"/>
      <c r="L232" s="187"/>
      <c r="M232" s="133"/>
      <c r="N232" s="136"/>
      <c r="O232" s="188">
        <v>1000000</v>
      </c>
      <c r="P232" s="166">
        <v>0</v>
      </c>
      <c r="Q232" s="110">
        <f t="shared" si="61"/>
        <v>0</v>
      </c>
    </row>
    <row r="233" spans="2:18" ht="26.25" hidden="1" customHeight="1">
      <c r="B233" s="432" t="s">
        <v>246</v>
      </c>
      <c r="C233" s="157" t="s">
        <v>96</v>
      </c>
      <c r="D233" s="165" t="s">
        <v>10</v>
      </c>
      <c r="E233" s="181">
        <v>9905013</v>
      </c>
      <c r="F233" s="158"/>
      <c r="G233" s="155"/>
      <c r="H233" s="133"/>
      <c r="I233" s="133"/>
      <c r="J233" s="133"/>
      <c r="K233" s="133"/>
      <c r="L233" s="187"/>
      <c r="M233" s="133"/>
      <c r="N233" s="136"/>
      <c r="O233" s="188">
        <f>O234</f>
        <v>0</v>
      </c>
      <c r="P233" s="166">
        <f>P234</f>
        <v>0</v>
      </c>
      <c r="Q233" s="110" t="e">
        <f t="shared" si="61"/>
        <v>#DIV/0!</v>
      </c>
    </row>
    <row r="234" spans="2:18" ht="15" hidden="1" customHeight="1">
      <c r="B234" s="439" t="s">
        <v>38</v>
      </c>
      <c r="C234" s="157" t="s">
        <v>96</v>
      </c>
      <c r="D234" s="165" t="s">
        <v>10</v>
      </c>
      <c r="E234" s="181">
        <v>9905013</v>
      </c>
      <c r="F234" s="158" t="s">
        <v>204</v>
      </c>
      <c r="G234" s="155" t="s">
        <v>53</v>
      </c>
      <c r="H234" s="133"/>
      <c r="I234" s="133"/>
      <c r="J234" s="133"/>
      <c r="K234" s="133"/>
      <c r="L234" s="187"/>
      <c r="M234" s="133"/>
      <c r="N234" s="136"/>
      <c r="O234" s="188">
        <v>0</v>
      </c>
      <c r="P234" s="166">
        <v>0</v>
      </c>
      <c r="Q234" s="110" t="e">
        <f t="shared" si="61"/>
        <v>#DIV/0!</v>
      </c>
    </row>
    <row r="235" spans="2:18" ht="20.25" customHeight="1">
      <c r="B235" s="433" t="s">
        <v>140</v>
      </c>
      <c r="C235" s="155" t="s">
        <v>96</v>
      </c>
      <c r="D235" s="155" t="s">
        <v>28</v>
      </c>
      <c r="E235" s="159"/>
      <c r="F235" s="155"/>
      <c r="G235" s="155"/>
      <c r="H235" s="133">
        <f>H236+H246+H257+H266+H277+H281</f>
        <v>17849800</v>
      </c>
      <c r="I235" s="133">
        <v>0</v>
      </c>
      <c r="J235" s="133">
        <f>J236+J257+J246+J266+J277+J281</f>
        <v>1200000</v>
      </c>
      <c r="K235" s="133">
        <f>H235+J235</f>
        <v>19049800</v>
      </c>
      <c r="L235" s="155"/>
      <c r="M235" s="133">
        <v>0</v>
      </c>
      <c r="N235" s="133">
        <f>N236+N257+N246+N266+N277+N281</f>
        <v>30408</v>
      </c>
      <c r="O235" s="163">
        <v>28560477.489999998</v>
      </c>
      <c r="P235" s="100">
        <v>17487744.710000001</v>
      </c>
      <c r="Q235" s="458">
        <f t="shared" si="61"/>
        <v>0.61230575420607236</v>
      </c>
      <c r="R235" s="1">
        <v>68.400000000000006</v>
      </c>
    </row>
    <row r="236" spans="2:18" ht="20.25" hidden="1" customHeight="1">
      <c r="B236" s="435" t="s">
        <v>141</v>
      </c>
      <c r="C236" s="233" t="s">
        <v>96</v>
      </c>
      <c r="D236" s="213" t="s">
        <v>28</v>
      </c>
      <c r="E236" s="208">
        <v>9902035</v>
      </c>
      <c r="F236" s="214"/>
      <c r="G236" s="215"/>
      <c r="H236" s="234">
        <f>H237+H241</f>
        <v>0</v>
      </c>
      <c r="I236" s="234">
        <f>I237+I241</f>
        <v>0</v>
      </c>
      <c r="J236" s="234">
        <f>J241</f>
        <v>1200000</v>
      </c>
      <c r="K236" s="234">
        <f>K237+K241</f>
        <v>1200000</v>
      </c>
      <c r="L236" s="172"/>
      <c r="M236" s="234">
        <f>M237+M241</f>
        <v>0</v>
      </c>
      <c r="N236" s="235">
        <f>N237+N241</f>
        <v>200000</v>
      </c>
      <c r="O236" s="240">
        <f>O244+O245</f>
        <v>1200000</v>
      </c>
      <c r="P236" s="226">
        <f>P244+P245</f>
        <v>0</v>
      </c>
      <c r="Q236" s="241">
        <f t="shared" si="61"/>
        <v>0</v>
      </c>
    </row>
    <row r="237" spans="2:18" ht="15.75" hidden="1">
      <c r="B237" s="440" t="s">
        <v>142</v>
      </c>
      <c r="C237" s="207" t="s">
        <v>96</v>
      </c>
      <c r="D237" s="169" t="s">
        <v>28</v>
      </c>
      <c r="E237" s="208">
        <v>4000100</v>
      </c>
      <c r="F237" s="217" t="s">
        <v>99</v>
      </c>
      <c r="G237" s="170"/>
      <c r="H237" s="171">
        <f t="shared" ref="H237:J239" si="63">H238</f>
        <v>0</v>
      </c>
      <c r="I237" s="171">
        <f t="shared" si="63"/>
        <v>0</v>
      </c>
      <c r="J237" s="171">
        <f t="shared" si="63"/>
        <v>0</v>
      </c>
      <c r="K237" s="171">
        <f>H237+J237+I237</f>
        <v>0</v>
      </c>
      <c r="L237" s="172"/>
      <c r="M237" s="171">
        <f t="shared" ref="M237:N239" si="64">M238</f>
        <v>900000</v>
      </c>
      <c r="N237" s="173">
        <f t="shared" si="64"/>
        <v>200000</v>
      </c>
      <c r="O237" s="176">
        <f t="shared" ref="O237:O303" si="65">K237+M237+N237</f>
        <v>1100000</v>
      </c>
      <c r="P237" s="177">
        <f>P238</f>
        <v>0</v>
      </c>
      <c r="Q237" s="242">
        <f t="shared" si="61"/>
        <v>0</v>
      </c>
    </row>
    <row r="238" spans="2:18" ht="15.75" hidden="1">
      <c r="B238" s="440" t="s">
        <v>17</v>
      </c>
      <c r="C238" s="207" t="s">
        <v>96</v>
      </c>
      <c r="D238" s="169" t="s">
        <v>28</v>
      </c>
      <c r="E238" s="208">
        <v>4000100</v>
      </c>
      <c r="F238" s="217" t="s">
        <v>99</v>
      </c>
      <c r="G238" s="170" t="s">
        <v>18</v>
      </c>
      <c r="H238" s="171">
        <f t="shared" si="63"/>
        <v>0</v>
      </c>
      <c r="I238" s="171">
        <f t="shared" si="63"/>
        <v>0</v>
      </c>
      <c r="J238" s="171">
        <f t="shared" si="63"/>
        <v>0</v>
      </c>
      <c r="K238" s="171">
        <f>H238+J19+I1888</f>
        <v>0</v>
      </c>
      <c r="L238" s="172"/>
      <c r="M238" s="171">
        <f t="shared" si="64"/>
        <v>900000</v>
      </c>
      <c r="N238" s="173">
        <f t="shared" si="64"/>
        <v>200000</v>
      </c>
      <c r="O238" s="176">
        <f t="shared" si="65"/>
        <v>1100000</v>
      </c>
      <c r="P238" s="177">
        <f>P239</f>
        <v>0</v>
      </c>
      <c r="Q238" s="242">
        <f t="shared" si="61"/>
        <v>0</v>
      </c>
    </row>
    <row r="239" spans="2:18" ht="31.5" hidden="1">
      <c r="B239" s="440" t="s">
        <v>82</v>
      </c>
      <c r="C239" s="207" t="s">
        <v>96</v>
      </c>
      <c r="D239" s="169" t="s">
        <v>28</v>
      </c>
      <c r="E239" s="208">
        <v>4000100</v>
      </c>
      <c r="F239" s="217" t="s">
        <v>99</v>
      </c>
      <c r="G239" s="170" t="s">
        <v>83</v>
      </c>
      <c r="H239" s="171">
        <f t="shared" si="63"/>
        <v>0</v>
      </c>
      <c r="I239" s="171">
        <f t="shared" si="63"/>
        <v>0</v>
      </c>
      <c r="J239" s="171">
        <f t="shared" si="63"/>
        <v>0</v>
      </c>
      <c r="K239" s="171">
        <f>H239+J239+I239</f>
        <v>0</v>
      </c>
      <c r="L239" s="172"/>
      <c r="M239" s="171">
        <f t="shared" si="64"/>
        <v>900000</v>
      </c>
      <c r="N239" s="173">
        <f t="shared" si="64"/>
        <v>200000</v>
      </c>
      <c r="O239" s="176">
        <f t="shared" si="65"/>
        <v>1100000</v>
      </c>
      <c r="P239" s="177">
        <f>P240</f>
        <v>0</v>
      </c>
      <c r="Q239" s="242">
        <f t="shared" si="61"/>
        <v>0</v>
      </c>
    </row>
    <row r="240" spans="2:18" ht="25.5" hidden="1" customHeight="1">
      <c r="B240" s="440" t="s">
        <v>143</v>
      </c>
      <c r="C240" s="207" t="s">
        <v>96</v>
      </c>
      <c r="D240" s="169" t="s">
        <v>28</v>
      </c>
      <c r="E240" s="208">
        <v>4000100</v>
      </c>
      <c r="F240" s="217" t="s">
        <v>99</v>
      </c>
      <c r="G240" s="170" t="s">
        <v>85</v>
      </c>
      <c r="H240" s="171">
        <v>0</v>
      </c>
      <c r="I240" s="171">
        <v>0</v>
      </c>
      <c r="J240" s="171">
        <v>0</v>
      </c>
      <c r="K240" s="171">
        <f>H240+I240+J240</f>
        <v>0</v>
      </c>
      <c r="L240" s="172"/>
      <c r="M240" s="171">
        <v>900000</v>
      </c>
      <c r="N240" s="173">
        <v>200000</v>
      </c>
      <c r="O240" s="176">
        <v>0</v>
      </c>
      <c r="P240" s="177">
        <v>0</v>
      </c>
      <c r="Q240" s="242" t="e">
        <f t="shared" si="61"/>
        <v>#DIV/0!</v>
      </c>
    </row>
    <row r="241" spans="2:17" ht="15.75" hidden="1">
      <c r="B241" s="440" t="s">
        <v>142</v>
      </c>
      <c r="C241" s="207" t="s">
        <v>96</v>
      </c>
      <c r="D241" s="169" t="s">
        <v>28</v>
      </c>
      <c r="E241" s="208">
        <v>4000100</v>
      </c>
      <c r="F241" s="217"/>
      <c r="G241" s="170"/>
      <c r="H241" s="171">
        <f>H242</f>
        <v>0</v>
      </c>
      <c r="I241" s="171">
        <f t="shared" ref="I241:J243" si="66">I242</f>
        <v>0</v>
      </c>
      <c r="J241" s="171">
        <f t="shared" si="66"/>
        <v>1200000</v>
      </c>
      <c r="K241" s="171">
        <f>H241+I241+J241</f>
        <v>1200000</v>
      </c>
      <c r="L241" s="172"/>
      <c r="M241" s="171">
        <f t="shared" ref="M241:N243" si="67">M242</f>
        <v>-900000</v>
      </c>
      <c r="N241" s="173">
        <f t="shared" si="67"/>
        <v>0</v>
      </c>
      <c r="O241" s="176">
        <f t="shared" si="65"/>
        <v>300000</v>
      </c>
      <c r="P241" s="177">
        <f>P242</f>
        <v>0</v>
      </c>
      <c r="Q241" s="242">
        <f t="shared" si="61"/>
        <v>0</v>
      </c>
    </row>
    <row r="242" spans="2:17" ht="15.75" hidden="1">
      <c r="B242" s="441" t="s">
        <v>17</v>
      </c>
      <c r="C242" s="207" t="s">
        <v>96</v>
      </c>
      <c r="D242" s="169" t="s">
        <v>28</v>
      </c>
      <c r="E242" s="208">
        <v>4000100</v>
      </c>
      <c r="F242" s="217" t="s">
        <v>144</v>
      </c>
      <c r="G242" s="170" t="s">
        <v>18</v>
      </c>
      <c r="H242" s="171">
        <f>H243</f>
        <v>0</v>
      </c>
      <c r="I242" s="171">
        <f t="shared" si="66"/>
        <v>0</v>
      </c>
      <c r="J242" s="171">
        <f t="shared" si="66"/>
        <v>1200000</v>
      </c>
      <c r="K242" s="171">
        <f>H242+I242+J242</f>
        <v>1200000</v>
      </c>
      <c r="L242" s="172"/>
      <c r="M242" s="171">
        <f t="shared" si="67"/>
        <v>-900000</v>
      </c>
      <c r="N242" s="173">
        <f t="shared" si="67"/>
        <v>0</v>
      </c>
      <c r="O242" s="176">
        <f t="shared" si="65"/>
        <v>300000</v>
      </c>
      <c r="P242" s="177">
        <f>P243</f>
        <v>0</v>
      </c>
      <c r="Q242" s="242">
        <f t="shared" si="61"/>
        <v>0</v>
      </c>
    </row>
    <row r="243" spans="2:17" ht="15.75" hidden="1">
      <c r="B243" s="441" t="s">
        <v>31</v>
      </c>
      <c r="C243" s="207" t="s">
        <v>96</v>
      </c>
      <c r="D243" s="169" t="s">
        <v>28</v>
      </c>
      <c r="E243" s="208">
        <v>4000100</v>
      </c>
      <c r="F243" s="217" t="s">
        <v>144</v>
      </c>
      <c r="G243" s="170" t="s">
        <v>43</v>
      </c>
      <c r="H243" s="171">
        <f>H244</f>
        <v>0</v>
      </c>
      <c r="I243" s="171">
        <f t="shared" si="66"/>
        <v>0</v>
      </c>
      <c r="J243" s="171">
        <f t="shared" si="66"/>
        <v>1200000</v>
      </c>
      <c r="K243" s="171">
        <f>H243+I243+J243</f>
        <v>1200000</v>
      </c>
      <c r="L243" s="172"/>
      <c r="M243" s="171">
        <f t="shared" si="67"/>
        <v>-900000</v>
      </c>
      <c r="N243" s="173">
        <f t="shared" si="67"/>
        <v>0</v>
      </c>
      <c r="O243" s="176">
        <f t="shared" si="65"/>
        <v>300000</v>
      </c>
      <c r="P243" s="177">
        <f>P244</f>
        <v>0</v>
      </c>
      <c r="Q243" s="242">
        <f t="shared" si="61"/>
        <v>0</v>
      </c>
    </row>
    <row r="244" spans="2:17" ht="15.75" hidden="1">
      <c r="B244" s="440" t="s">
        <v>36</v>
      </c>
      <c r="C244" s="207" t="s">
        <v>96</v>
      </c>
      <c r="D244" s="169" t="s">
        <v>28</v>
      </c>
      <c r="E244" s="208">
        <v>9902035</v>
      </c>
      <c r="F244" s="217" t="s">
        <v>144</v>
      </c>
      <c r="G244" s="170" t="s">
        <v>50</v>
      </c>
      <c r="H244" s="171">
        <v>0</v>
      </c>
      <c r="I244" s="171">
        <v>0</v>
      </c>
      <c r="J244" s="171">
        <v>1200000</v>
      </c>
      <c r="K244" s="171">
        <f>H244+I244+J244</f>
        <v>1200000</v>
      </c>
      <c r="L244" s="172"/>
      <c r="M244" s="171">
        <v>-900000</v>
      </c>
      <c r="N244" s="173">
        <v>0</v>
      </c>
      <c r="O244" s="176">
        <v>700000</v>
      </c>
      <c r="P244" s="177">
        <v>0</v>
      </c>
      <c r="Q244" s="242">
        <f t="shared" si="61"/>
        <v>0</v>
      </c>
    </row>
    <row r="245" spans="2:17" ht="17.25" hidden="1" customHeight="1">
      <c r="B245" s="440" t="s">
        <v>82</v>
      </c>
      <c r="C245" s="207" t="s">
        <v>96</v>
      </c>
      <c r="D245" s="169" t="s">
        <v>28</v>
      </c>
      <c r="E245" s="208">
        <v>9902035</v>
      </c>
      <c r="F245" s="217" t="s">
        <v>144</v>
      </c>
      <c r="G245" s="170" t="s">
        <v>85</v>
      </c>
      <c r="H245" s="171"/>
      <c r="I245" s="171"/>
      <c r="J245" s="171"/>
      <c r="K245" s="171"/>
      <c r="L245" s="172"/>
      <c r="M245" s="171"/>
      <c r="N245" s="173"/>
      <c r="O245" s="176">
        <v>500000</v>
      </c>
      <c r="P245" s="177">
        <v>0</v>
      </c>
      <c r="Q245" s="242">
        <f t="shared" si="61"/>
        <v>0</v>
      </c>
    </row>
    <row r="246" spans="2:17" ht="21" hidden="1" customHeight="1">
      <c r="B246" s="441" t="s">
        <v>145</v>
      </c>
      <c r="C246" s="168" t="s">
        <v>96</v>
      </c>
      <c r="D246" s="169" t="s">
        <v>28</v>
      </c>
      <c r="E246" s="169" t="s">
        <v>227</v>
      </c>
      <c r="F246" s="217"/>
      <c r="G246" s="170"/>
      <c r="H246" s="171">
        <f>H247</f>
        <v>4000000</v>
      </c>
      <c r="I246" s="171">
        <v>0</v>
      </c>
      <c r="J246" s="171">
        <f>J247</f>
        <v>0</v>
      </c>
      <c r="K246" s="171">
        <f t="shared" ref="K246:K263" si="68">H246+J246</f>
        <v>4000000</v>
      </c>
      <c r="L246" s="172"/>
      <c r="M246" s="171">
        <v>0</v>
      </c>
      <c r="N246" s="173">
        <f>N247</f>
        <v>0</v>
      </c>
      <c r="O246" s="176">
        <f>O251+O252+O253+O254+O256</f>
        <v>5100000</v>
      </c>
      <c r="P246" s="177">
        <f>P251+P252+P253+P254+P256</f>
        <v>1336126.0999999999</v>
      </c>
      <c r="Q246" s="242">
        <f t="shared" si="61"/>
        <v>0.26198550980392155</v>
      </c>
    </row>
    <row r="247" spans="2:17" ht="15.75" hidden="1">
      <c r="B247" s="440" t="s">
        <v>145</v>
      </c>
      <c r="C247" s="168" t="s">
        <v>96</v>
      </c>
      <c r="D247" s="169" t="s">
        <v>28</v>
      </c>
      <c r="E247" s="216" t="s">
        <v>146</v>
      </c>
      <c r="F247" s="217" t="s">
        <v>147</v>
      </c>
      <c r="G247" s="170"/>
      <c r="H247" s="171">
        <f>H248+H254</f>
        <v>4000000</v>
      </c>
      <c r="I247" s="171">
        <v>0</v>
      </c>
      <c r="J247" s="171">
        <f>J248+J254</f>
        <v>0</v>
      </c>
      <c r="K247" s="171">
        <f t="shared" si="68"/>
        <v>4000000</v>
      </c>
      <c r="L247" s="172"/>
      <c r="M247" s="171">
        <v>0</v>
      </c>
      <c r="N247" s="173">
        <f>N248+N254</f>
        <v>0</v>
      </c>
      <c r="O247" s="176">
        <f t="shared" si="65"/>
        <v>4000000</v>
      </c>
      <c r="P247" s="177">
        <f>P248+P254</f>
        <v>974113.89999999991</v>
      </c>
      <c r="Q247" s="242">
        <f t="shared" si="61"/>
        <v>0.24352847499999997</v>
      </c>
    </row>
    <row r="248" spans="2:17" ht="15.75" hidden="1">
      <c r="B248" s="441" t="s">
        <v>17</v>
      </c>
      <c r="C248" s="168" t="s">
        <v>96</v>
      </c>
      <c r="D248" s="169" t="s">
        <v>28</v>
      </c>
      <c r="E248" s="216" t="s">
        <v>146</v>
      </c>
      <c r="F248" s="217" t="s">
        <v>147</v>
      </c>
      <c r="G248" s="170" t="s">
        <v>18</v>
      </c>
      <c r="H248" s="171">
        <f>H249</f>
        <v>3150000</v>
      </c>
      <c r="I248" s="171">
        <v>0</v>
      </c>
      <c r="J248" s="171">
        <f>J249</f>
        <v>0</v>
      </c>
      <c r="K248" s="171">
        <f t="shared" si="68"/>
        <v>3150000</v>
      </c>
      <c r="L248" s="172"/>
      <c r="M248" s="171">
        <v>0</v>
      </c>
      <c r="N248" s="173">
        <f>N249</f>
        <v>0</v>
      </c>
      <c r="O248" s="176">
        <f t="shared" si="65"/>
        <v>3150000</v>
      </c>
      <c r="P248" s="177">
        <f>P249</f>
        <v>974113.89999999991</v>
      </c>
      <c r="Q248" s="242">
        <f t="shared" si="61"/>
        <v>0.30924250793650793</v>
      </c>
    </row>
    <row r="249" spans="2:17" ht="15.75" hidden="1">
      <c r="B249" s="441" t="s">
        <v>31</v>
      </c>
      <c r="C249" s="168" t="s">
        <v>96</v>
      </c>
      <c r="D249" s="169" t="s">
        <v>28</v>
      </c>
      <c r="E249" s="216" t="s">
        <v>146</v>
      </c>
      <c r="F249" s="217" t="s">
        <v>147</v>
      </c>
      <c r="G249" s="170" t="s">
        <v>43</v>
      </c>
      <c r="H249" s="171">
        <f>H251+H252+H253</f>
        <v>3150000</v>
      </c>
      <c r="I249" s="171">
        <v>0</v>
      </c>
      <c r="J249" s="171">
        <f>J251+J252+J253</f>
        <v>0</v>
      </c>
      <c r="K249" s="171">
        <f t="shared" si="68"/>
        <v>3150000</v>
      </c>
      <c r="L249" s="172"/>
      <c r="M249" s="171">
        <v>0</v>
      </c>
      <c r="N249" s="173">
        <f>N251+N252+N253</f>
        <v>0</v>
      </c>
      <c r="O249" s="176">
        <f t="shared" si="65"/>
        <v>3150000</v>
      </c>
      <c r="P249" s="177">
        <f>P251+P252+P253</f>
        <v>974113.89999999991</v>
      </c>
      <c r="Q249" s="242">
        <f t="shared" si="61"/>
        <v>0.30924250793650793</v>
      </c>
    </row>
    <row r="250" spans="2:17" ht="15.75" hidden="1">
      <c r="B250" s="441" t="s">
        <v>33</v>
      </c>
      <c r="C250" s="168" t="s">
        <v>96</v>
      </c>
      <c r="D250" s="169" t="s">
        <v>28</v>
      </c>
      <c r="E250" s="216" t="s">
        <v>146</v>
      </c>
      <c r="F250" s="217" t="s">
        <v>147</v>
      </c>
      <c r="G250" s="170" t="s">
        <v>45</v>
      </c>
      <c r="H250" s="171">
        <v>0</v>
      </c>
      <c r="I250" s="171"/>
      <c r="J250" s="171">
        <v>0</v>
      </c>
      <c r="K250" s="171">
        <f t="shared" si="68"/>
        <v>0</v>
      </c>
      <c r="L250" s="172"/>
      <c r="M250" s="171"/>
      <c r="N250" s="173">
        <v>0</v>
      </c>
      <c r="O250" s="176">
        <f t="shared" si="65"/>
        <v>0</v>
      </c>
      <c r="P250" s="177"/>
      <c r="Q250" s="242" t="e">
        <f t="shared" si="61"/>
        <v>#DIV/0!</v>
      </c>
    </row>
    <row r="251" spans="2:17" ht="15.75" hidden="1">
      <c r="B251" s="441" t="s">
        <v>46</v>
      </c>
      <c r="C251" s="168" t="s">
        <v>96</v>
      </c>
      <c r="D251" s="169" t="s">
        <v>28</v>
      </c>
      <c r="E251" s="169" t="s">
        <v>227</v>
      </c>
      <c r="F251" s="217" t="s">
        <v>204</v>
      </c>
      <c r="G251" s="170" t="s">
        <v>47</v>
      </c>
      <c r="H251" s="171">
        <v>2200000</v>
      </c>
      <c r="I251" s="171">
        <v>0</v>
      </c>
      <c r="J251" s="171">
        <v>0</v>
      </c>
      <c r="K251" s="171">
        <f t="shared" si="68"/>
        <v>2200000</v>
      </c>
      <c r="L251" s="172"/>
      <c r="M251" s="171">
        <v>0</v>
      </c>
      <c r="N251" s="173">
        <v>0</v>
      </c>
      <c r="O251" s="176">
        <v>3800000</v>
      </c>
      <c r="P251" s="177">
        <v>887394.44</v>
      </c>
      <c r="Q251" s="242">
        <f t="shared" si="61"/>
        <v>0.23352485263157893</v>
      </c>
    </row>
    <row r="252" spans="2:17" ht="15.75" hidden="1">
      <c r="B252" s="441" t="s">
        <v>34</v>
      </c>
      <c r="C252" s="168" t="s">
        <v>96</v>
      </c>
      <c r="D252" s="169" t="s">
        <v>28</v>
      </c>
      <c r="E252" s="169" t="s">
        <v>227</v>
      </c>
      <c r="F252" s="217" t="s">
        <v>204</v>
      </c>
      <c r="G252" s="170" t="s">
        <v>48</v>
      </c>
      <c r="H252" s="171">
        <v>750000</v>
      </c>
      <c r="I252" s="171">
        <v>0</v>
      </c>
      <c r="J252" s="171">
        <v>0</v>
      </c>
      <c r="K252" s="171">
        <f t="shared" si="68"/>
        <v>750000</v>
      </c>
      <c r="L252" s="172"/>
      <c r="M252" s="171">
        <v>0</v>
      </c>
      <c r="N252" s="173">
        <v>0</v>
      </c>
      <c r="O252" s="176">
        <v>500000</v>
      </c>
      <c r="P252" s="177">
        <v>86719.46</v>
      </c>
      <c r="Q252" s="242">
        <f t="shared" si="61"/>
        <v>0.17343892000000002</v>
      </c>
    </row>
    <row r="253" spans="2:17" ht="15.75" hidden="1">
      <c r="B253" s="440" t="s">
        <v>36</v>
      </c>
      <c r="C253" s="168" t="s">
        <v>96</v>
      </c>
      <c r="D253" s="169" t="s">
        <v>28</v>
      </c>
      <c r="E253" s="169" t="s">
        <v>227</v>
      </c>
      <c r="F253" s="217" t="s">
        <v>204</v>
      </c>
      <c r="G253" s="170" t="s">
        <v>50</v>
      </c>
      <c r="H253" s="171">
        <v>200000</v>
      </c>
      <c r="I253" s="171">
        <v>0</v>
      </c>
      <c r="J253" s="171">
        <v>0</v>
      </c>
      <c r="K253" s="171">
        <f t="shared" si="68"/>
        <v>200000</v>
      </c>
      <c r="L253" s="172"/>
      <c r="M253" s="171">
        <v>0</v>
      </c>
      <c r="N253" s="173">
        <v>0</v>
      </c>
      <c r="O253" s="176">
        <v>150000</v>
      </c>
      <c r="P253" s="177">
        <v>0</v>
      </c>
      <c r="Q253" s="242">
        <f t="shared" si="61"/>
        <v>0</v>
      </c>
    </row>
    <row r="254" spans="2:17" ht="15.75" hidden="1">
      <c r="B254" s="441" t="s">
        <v>37</v>
      </c>
      <c r="C254" s="168" t="s">
        <v>96</v>
      </c>
      <c r="D254" s="169" t="s">
        <v>28</v>
      </c>
      <c r="E254" s="169" t="s">
        <v>146</v>
      </c>
      <c r="F254" s="217" t="s">
        <v>147</v>
      </c>
      <c r="G254" s="170" t="s">
        <v>51</v>
      </c>
      <c r="H254" s="171">
        <f>H256</f>
        <v>850000</v>
      </c>
      <c r="I254" s="171">
        <v>0</v>
      </c>
      <c r="J254" s="171">
        <f>J255+J256</f>
        <v>0</v>
      </c>
      <c r="K254" s="171">
        <f t="shared" si="68"/>
        <v>850000</v>
      </c>
      <c r="L254" s="172"/>
      <c r="M254" s="171">
        <v>0</v>
      </c>
      <c r="N254" s="173">
        <f>N255+N256</f>
        <v>0</v>
      </c>
      <c r="O254" s="176">
        <v>0</v>
      </c>
      <c r="P254" s="177">
        <v>0</v>
      </c>
      <c r="Q254" s="242" t="e">
        <f t="shared" si="61"/>
        <v>#DIV/0!</v>
      </c>
    </row>
    <row r="255" spans="2:17" ht="31.5" hidden="1">
      <c r="B255" s="441" t="s">
        <v>38</v>
      </c>
      <c r="C255" s="168" t="s">
        <v>96</v>
      </c>
      <c r="D255" s="169" t="s">
        <v>28</v>
      </c>
      <c r="E255" s="169" t="s">
        <v>146</v>
      </c>
      <c r="F255" s="217" t="s">
        <v>147</v>
      </c>
      <c r="G255" s="170" t="s">
        <v>53</v>
      </c>
      <c r="H255" s="171">
        <v>0</v>
      </c>
      <c r="I255" s="171"/>
      <c r="J255" s="171">
        <v>0</v>
      </c>
      <c r="K255" s="171">
        <f t="shared" si="68"/>
        <v>0</v>
      </c>
      <c r="L255" s="172"/>
      <c r="M255" s="171"/>
      <c r="N255" s="173">
        <v>0</v>
      </c>
      <c r="O255" s="176">
        <f t="shared" si="65"/>
        <v>0</v>
      </c>
      <c r="P255" s="177"/>
      <c r="Q255" s="242" t="e">
        <f t="shared" si="61"/>
        <v>#DIV/0!</v>
      </c>
    </row>
    <row r="256" spans="2:17" ht="15" hidden="1" customHeight="1">
      <c r="B256" s="441" t="s">
        <v>39</v>
      </c>
      <c r="C256" s="168" t="s">
        <v>96</v>
      </c>
      <c r="D256" s="169" t="s">
        <v>28</v>
      </c>
      <c r="E256" s="169" t="s">
        <v>227</v>
      </c>
      <c r="F256" s="217" t="s">
        <v>204</v>
      </c>
      <c r="G256" s="170" t="s">
        <v>54</v>
      </c>
      <c r="H256" s="171">
        <v>850000</v>
      </c>
      <c r="I256" s="171">
        <v>0</v>
      </c>
      <c r="J256" s="171">
        <v>0</v>
      </c>
      <c r="K256" s="171">
        <f t="shared" si="68"/>
        <v>850000</v>
      </c>
      <c r="L256" s="172"/>
      <c r="M256" s="171">
        <v>0</v>
      </c>
      <c r="N256" s="173">
        <v>0</v>
      </c>
      <c r="O256" s="176">
        <v>650000</v>
      </c>
      <c r="P256" s="177">
        <v>362012.2</v>
      </c>
      <c r="Q256" s="242">
        <f t="shared" si="61"/>
        <v>0.55694184615384612</v>
      </c>
    </row>
    <row r="257" spans="2:17" ht="19.5" hidden="1" customHeight="1">
      <c r="B257" s="441" t="s">
        <v>148</v>
      </c>
      <c r="C257" s="168" t="s">
        <v>96</v>
      </c>
      <c r="D257" s="169" t="s">
        <v>28</v>
      </c>
      <c r="E257" s="169" t="s">
        <v>228</v>
      </c>
      <c r="F257" s="217"/>
      <c r="G257" s="170"/>
      <c r="H257" s="171">
        <f>H258</f>
        <v>300000</v>
      </c>
      <c r="I257" s="171">
        <v>0</v>
      </c>
      <c r="J257" s="171">
        <f>J258</f>
        <v>0</v>
      </c>
      <c r="K257" s="171">
        <f t="shared" si="68"/>
        <v>300000</v>
      </c>
      <c r="L257" s="172"/>
      <c r="M257" s="171">
        <v>0</v>
      </c>
      <c r="N257" s="173">
        <f>N258</f>
        <v>0</v>
      </c>
      <c r="O257" s="176">
        <f>O265</f>
        <v>250000</v>
      </c>
      <c r="P257" s="177">
        <f>P258</f>
        <v>0</v>
      </c>
      <c r="Q257" s="242">
        <f t="shared" si="61"/>
        <v>0</v>
      </c>
    </row>
    <row r="258" spans="2:17" ht="15.75" hidden="1">
      <c r="B258" s="440" t="s">
        <v>148</v>
      </c>
      <c r="C258" s="168" t="s">
        <v>96</v>
      </c>
      <c r="D258" s="169" t="s">
        <v>28</v>
      </c>
      <c r="E258" s="169" t="s">
        <v>149</v>
      </c>
      <c r="F258" s="217" t="s">
        <v>150</v>
      </c>
      <c r="G258" s="170"/>
      <c r="H258" s="171">
        <f>H259+H263</f>
        <v>300000</v>
      </c>
      <c r="I258" s="171">
        <v>0</v>
      </c>
      <c r="J258" s="236">
        <f>J259+J263</f>
        <v>0</v>
      </c>
      <c r="K258" s="171">
        <f t="shared" si="68"/>
        <v>300000</v>
      </c>
      <c r="L258" s="172"/>
      <c r="M258" s="171">
        <v>0</v>
      </c>
      <c r="N258" s="237">
        <f>N259+N263</f>
        <v>0</v>
      </c>
      <c r="O258" s="176">
        <f t="shared" si="65"/>
        <v>300000</v>
      </c>
      <c r="P258" s="177">
        <f>P263</f>
        <v>0</v>
      </c>
      <c r="Q258" s="242">
        <f t="shared" si="61"/>
        <v>0</v>
      </c>
    </row>
    <row r="259" spans="2:17" ht="15.75" hidden="1">
      <c r="B259" s="441" t="s">
        <v>17</v>
      </c>
      <c r="C259" s="168" t="s">
        <v>96</v>
      </c>
      <c r="D259" s="169" t="s">
        <v>28</v>
      </c>
      <c r="E259" s="169" t="s">
        <v>149</v>
      </c>
      <c r="F259" s="217" t="s">
        <v>150</v>
      </c>
      <c r="G259" s="170" t="s">
        <v>18</v>
      </c>
      <c r="H259" s="171">
        <f>H260</f>
        <v>0</v>
      </c>
      <c r="I259" s="171">
        <v>0</v>
      </c>
      <c r="J259" s="236">
        <f t="shared" ref="J259" si="69">J260</f>
        <v>0</v>
      </c>
      <c r="K259" s="171">
        <f t="shared" si="68"/>
        <v>0</v>
      </c>
      <c r="L259" s="172"/>
      <c r="M259" s="171">
        <v>0</v>
      </c>
      <c r="N259" s="237">
        <f t="shared" ref="N259" si="70">N260</f>
        <v>0</v>
      </c>
      <c r="O259" s="176">
        <f t="shared" si="65"/>
        <v>0</v>
      </c>
      <c r="P259" s="177"/>
      <c r="Q259" s="242" t="e">
        <f t="shared" si="61"/>
        <v>#DIV/0!</v>
      </c>
    </row>
    <row r="260" spans="2:17" ht="15.75" hidden="1">
      <c r="B260" s="441" t="s">
        <v>31</v>
      </c>
      <c r="C260" s="168" t="s">
        <v>96</v>
      </c>
      <c r="D260" s="169" t="s">
        <v>28</v>
      </c>
      <c r="E260" s="169" t="s">
        <v>149</v>
      </c>
      <c r="F260" s="217" t="s">
        <v>150</v>
      </c>
      <c r="G260" s="170" t="s">
        <v>43</v>
      </c>
      <c r="H260" s="171">
        <f>H261+H262</f>
        <v>0</v>
      </c>
      <c r="I260" s="171">
        <v>0</v>
      </c>
      <c r="J260" s="236">
        <f>J261+J262</f>
        <v>0</v>
      </c>
      <c r="K260" s="171">
        <f t="shared" si="68"/>
        <v>0</v>
      </c>
      <c r="L260" s="172"/>
      <c r="M260" s="171">
        <v>0</v>
      </c>
      <c r="N260" s="237">
        <f>N261+N262</f>
        <v>0</v>
      </c>
      <c r="O260" s="176">
        <f t="shared" si="65"/>
        <v>0</v>
      </c>
      <c r="P260" s="177"/>
      <c r="Q260" s="242" t="e">
        <f t="shared" si="61"/>
        <v>#DIV/0!</v>
      </c>
    </row>
    <row r="261" spans="2:17" ht="15.75" hidden="1">
      <c r="B261" s="441" t="s">
        <v>33</v>
      </c>
      <c r="C261" s="168" t="s">
        <v>96</v>
      </c>
      <c r="D261" s="169" t="s">
        <v>28</v>
      </c>
      <c r="E261" s="169" t="s">
        <v>149</v>
      </c>
      <c r="F261" s="217" t="s">
        <v>150</v>
      </c>
      <c r="G261" s="170" t="s">
        <v>45</v>
      </c>
      <c r="H261" s="171">
        <v>0</v>
      </c>
      <c r="I261" s="171"/>
      <c r="J261" s="171">
        <v>0</v>
      </c>
      <c r="K261" s="171">
        <f t="shared" si="68"/>
        <v>0</v>
      </c>
      <c r="L261" s="172"/>
      <c r="M261" s="171"/>
      <c r="N261" s="173">
        <v>0</v>
      </c>
      <c r="O261" s="176">
        <f t="shared" si="65"/>
        <v>0</v>
      </c>
      <c r="P261" s="177"/>
      <c r="Q261" s="242" t="e">
        <f t="shared" si="61"/>
        <v>#DIV/0!</v>
      </c>
    </row>
    <row r="262" spans="2:17" ht="15.75" hidden="1">
      <c r="B262" s="441" t="s">
        <v>34</v>
      </c>
      <c r="C262" s="168" t="s">
        <v>96</v>
      </c>
      <c r="D262" s="169" t="s">
        <v>28</v>
      </c>
      <c r="E262" s="169" t="s">
        <v>149</v>
      </c>
      <c r="F262" s="217" t="s">
        <v>150</v>
      </c>
      <c r="G262" s="170" t="s">
        <v>48</v>
      </c>
      <c r="H262" s="171">
        <v>0</v>
      </c>
      <c r="I262" s="171">
        <v>0</v>
      </c>
      <c r="J262" s="171">
        <v>0</v>
      </c>
      <c r="K262" s="171">
        <f t="shared" si="68"/>
        <v>0</v>
      </c>
      <c r="L262" s="172"/>
      <c r="M262" s="171">
        <v>0</v>
      </c>
      <c r="N262" s="173">
        <v>0</v>
      </c>
      <c r="O262" s="176">
        <f t="shared" si="65"/>
        <v>0</v>
      </c>
      <c r="P262" s="177"/>
      <c r="Q262" s="242" t="e">
        <f t="shared" si="61"/>
        <v>#DIV/0!</v>
      </c>
    </row>
    <row r="263" spans="2:17" ht="15.75" hidden="1">
      <c r="B263" s="441" t="s">
        <v>37</v>
      </c>
      <c r="C263" s="168" t="s">
        <v>96</v>
      </c>
      <c r="D263" s="169" t="s">
        <v>28</v>
      </c>
      <c r="E263" s="169" t="s">
        <v>149</v>
      </c>
      <c r="F263" s="217" t="s">
        <v>150</v>
      </c>
      <c r="G263" s="170" t="s">
        <v>52</v>
      </c>
      <c r="H263" s="171">
        <f>H264+H265</f>
        <v>300000</v>
      </c>
      <c r="I263" s="171">
        <v>0</v>
      </c>
      <c r="J263" s="236">
        <f>J265+J264</f>
        <v>0</v>
      </c>
      <c r="K263" s="171">
        <f t="shared" si="68"/>
        <v>300000</v>
      </c>
      <c r="L263" s="172"/>
      <c r="M263" s="171">
        <v>0</v>
      </c>
      <c r="N263" s="237">
        <f>N265+N264</f>
        <v>0</v>
      </c>
      <c r="O263" s="176">
        <f t="shared" si="65"/>
        <v>300000</v>
      </c>
      <c r="P263" s="177">
        <f>P265</f>
        <v>0</v>
      </c>
      <c r="Q263" s="242">
        <f t="shared" si="61"/>
        <v>0</v>
      </c>
    </row>
    <row r="264" spans="2:17" ht="31.5" hidden="1">
      <c r="B264" s="441" t="s">
        <v>38</v>
      </c>
      <c r="C264" s="168" t="s">
        <v>96</v>
      </c>
      <c r="D264" s="169" t="s">
        <v>28</v>
      </c>
      <c r="E264" s="169" t="s">
        <v>149</v>
      </c>
      <c r="F264" s="217" t="s">
        <v>150</v>
      </c>
      <c r="G264" s="170" t="s">
        <v>53</v>
      </c>
      <c r="H264" s="171">
        <v>0</v>
      </c>
      <c r="I264" s="171">
        <v>0</v>
      </c>
      <c r="J264" s="171">
        <v>0</v>
      </c>
      <c r="K264" s="171">
        <f>H264+J264+I264</f>
        <v>0</v>
      </c>
      <c r="L264" s="172"/>
      <c r="M264" s="171">
        <v>0</v>
      </c>
      <c r="N264" s="173">
        <v>0</v>
      </c>
      <c r="O264" s="176">
        <f t="shared" si="65"/>
        <v>0</v>
      </c>
      <c r="P264" s="177"/>
      <c r="Q264" s="242" t="e">
        <f t="shared" si="61"/>
        <v>#DIV/0!</v>
      </c>
    </row>
    <row r="265" spans="2:17" ht="16.5" hidden="1" customHeight="1">
      <c r="B265" s="441" t="s">
        <v>39</v>
      </c>
      <c r="C265" s="168" t="s">
        <v>96</v>
      </c>
      <c r="D265" s="169" t="s">
        <v>28</v>
      </c>
      <c r="E265" s="169" t="s">
        <v>228</v>
      </c>
      <c r="F265" s="217" t="s">
        <v>204</v>
      </c>
      <c r="G265" s="170" t="s">
        <v>54</v>
      </c>
      <c r="H265" s="171">
        <v>300000</v>
      </c>
      <c r="I265" s="171">
        <v>0</v>
      </c>
      <c r="J265" s="171">
        <v>0</v>
      </c>
      <c r="K265" s="171">
        <f>H265+J265+I265</f>
        <v>300000</v>
      </c>
      <c r="L265" s="172"/>
      <c r="M265" s="171">
        <v>0</v>
      </c>
      <c r="N265" s="173">
        <v>0</v>
      </c>
      <c r="O265" s="176">
        <v>250000</v>
      </c>
      <c r="P265" s="177">
        <v>0</v>
      </c>
      <c r="Q265" s="242">
        <f t="shared" si="61"/>
        <v>0</v>
      </c>
    </row>
    <row r="266" spans="2:17" ht="31.5" hidden="1" customHeight="1">
      <c r="B266" s="441" t="s">
        <v>151</v>
      </c>
      <c r="C266" s="168" t="s">
        <v>96</v>
      </c>
      <c r="D266" s="169" t="s">
        <v>28</v>
      </c>
      <c r="E266" s="169" t="s">
        <v>229</v>
      </c>
      <c r="F266" s="217"/>
      <c r="G266" s="170"/>
      <c r="H266" s="171">
        <f>H267+H271</f>
        <v>750000</v>
      </c>
      <c r="I266" s="171">
        <f>I267+I271</f>
        <v>0</v>
      </c>
      <c r="J266" s="171">
        <f>J271</f>
        <v>0</v>
      </c>
      <c r="K266" s="171">
        <f>K267+K271</f>
        <v>750000</v>
      </c>
      <c r="L266" s="172"/>
      <c r="M266" s="171">
        <f>M267+M271</f>
        <v>0</v>
      </c>
      <c r="N266" s="173">
        <f>N271</f>
        <v>0</v>
      </c>
      <c r="O266" s="176">
        <f>O274+O275</f>
        <v>1000000</v>
      </c>
      <c r="P266" s="177">
        <f>P274+P275</f>
        <v>0</v>
      </c>
      <c r="Q266" s="242">
        <f t="shared" si="61"/>
        <v>0</v>
      </c>
    </row>
    <row r="267" spans="2:17" ht="15.75" hidden="1">
      <c r="B267" s="440" t="s">
        <v>153</v>
      </c>
      <c r="C267" s="168" t="s">
        <v>96</v>
      </c>
      <c r="D267" s="169" t="s">
        <v>28</v>
      </c>
      <c r="E267" s="169" t="s">
        <v>152</v>
      </c>
      <c r="F267" s="217" t="s">
        <v>99</v>
      </c>
      <c r="G267" s="170"/>
      <c r="H267" s="171">
        <f t="shared" ref="H267:N269" si="71">H268</f>
        <v>0</v>
      </c>
      <c r="I267" s="171">
        <f t="shared" si="71"/>
        <v>0</v>
      </c>
      <c r="J267" s="171">
        <f t="shared" si="71"/>
        <v>0</v>
      </c>
      <c r="K267" s="171">
        <f t="shared" si="71"/>
        <v>0</v>
      </c>
      <c r="L267" s="172"/>
      <c r="M267" s="171">
        <f t="shared" si="71"/>
        <v>0</v>
      </c>
      <c r="N267" s="173">
        <f t="shared" si="71"/>
        <v>0</v>
      </c>
      <c r="O267" s="176">
        <f t="shared" si="65"/>
        <v>0</v>
      </c>
      <c r="P267" s="177"/>
      <c r="Q267" s="242" t="e">
        <f t="shared" si="61"/>
        <v>#DIV/0!</v>
      </c>
    </row>
    <row r="268" spans="2:17" ht="15.75" hidden="1">
      <c r="B268" s="440" t="s">
        <v>17</v>
      </c>
      <c r="C268" s="168" t="s">
        <v>96</v>
      </c>
      <c r="D268" s="169" t="s">
        <v>28</v>
      </c>
      <c r="E268" s="169" t="s">
        <v>152</v>
      </c>
      <c r="F268" s="217" t="s">
        <v>99</v>
      </c>
      <c r="G268" s="170" t="s">
        <v>18</v>
      </c>
      <c r="H268" s="171">
        <f t="shared" si="71"/>
        <v>0</v>
      </c>
      <c r="I268" s="171">
        <f t="shared" si="71"/>
        <v>0</v>
      </c>
      <c r="J268" s="171">
        <f t="shared" si="71"/>
        <v>0</v>
      </c>
      <c r="K268" s="171">
        <f t="shared" si="71"/>
        <v>0</v>
      </c>
      <c r="L268" s="172"/>
      <c r="M268" s="171">
        <f t="shared" si="71"/>
        <v>0</v>
      </c>
      <c r="N268" s="173">
        <f t="shared" si="71"/>
        <v>0</v>
      </c>
      <c r="O268" s="176">
        <f t="shared" si="65"/>
        <v>0</v>
      </c>
      <c r="P268" s="177"/>
      <c r="Q268" s="242" t="e">
        <f t="shared" si="61"/>
        <v>#DIV/0!</v>
      </c>
    </row>
    <row r="269" spans="2:17" ht="31.5" hidden="1">
      <c r="B269" s="440" t="s">
        <v>82</v>
      </c>
      <c r="C269" s="168" t="s">
        <v>96</v>
      </c>
      <c r="D269" s="169" t="s">
        <v>28</v>
      </c>
      <c r="E269" s="169" t="s">
        <v>152</v>
      </c>
      <c r="F269" s="217" t="s">
        <v>99</v>
      </c>
      <c r="G269" s="170" t="s">
        <v>83</v>
      </c>
      <c r="H269" s="171">
        <f t="shared" si="71"/>
        <v>0</v>
      </c>
      <c r="I269" s="171">
        <f t="shared" si="71"/>
        <v>0</v>
      </c>
      <c r="J269" s="171">
        <f t="shared" si="71"/>
        <v>0</v>
      </c>
      <c r="K269" s="171">
        <f t="shared" si="71"/>
        <v>0</v>
      </c>
      <c r="L269" s="172"/>
      <c r="M269" s="171">
        <f t="shared" si="71"/>
        <v>0</v>
      </c>
      <c r="N269" s="173">
        <f t="shared" si="71"/>
        <v>0</v>
      </c>
      <c r="O269" s="176">
        <f t="shared" si="65"/>
        <v>0</v>
      </c>
      <c r="P269" s="177"/>
      <c r="Q269" s="242" t="e">
        <f t="shared" si="61"/>
        <v>#DIV/0!</v>
      </c>
    </row>
    <row r="270" spans="2:17" ht="47.25" hidden="1">
      <c r="B270" s="440" t="s">
        <v>143</v>
      </c>
      <c r="C270" s="168" t="s">
        <v>96</v>
      </c>
      <c r="D270" s="169" t="s">
        <v>28</v>
      </c>
      <c r="E270" s="169" t="s">
        <v>152</v>
      </c>
      <c r="F270" s="217" t="s">
        <v>99</v>
      </c>
      <c r="G270" s="170" t="s">
        <v>85</v>
      </c>
      <c r="H270" s="171">
        <v>0</v>
      </c>
      <c r="I270" s="171">
        <v>0</v>
      </c>
      <c r="J270" s="171">
        <v>0</v>
      </c>
      <c r="K270" s="171">
        <f>H270+I270+J270</f>
        <v>0</v>
      </c>
      <c r="L270" s="172"/>
      <c r="M270" s="171">
        <v>0</v>
      </c>
      <c r="N270" s="173">
        <v>0</v>
      </c>
      <c r="O270" s="176">
        <f t="shared" si="65"/>
        <v>0</v>
      </c>
      <c r="P270" s="177"/>
      <c r="Q270" s="242" t="e">
        <f t="shared" si="61"/>
        <v>#DIV/0!</v>
      </c>
    </row>
    <row r="271" spans="2:17" ht="15.75" hidden="1">
      <c r="B271" s="440" t="s">
        <v>153</v>
      </c>
      <c r="C271" s="168" t="s">
        <v>96</v>
      </c>
      <c r="D271" s="169" t="s">
        <v>28</v>
      </c>
      <c r="E271" s="169" t="s">
        <v>152</v>
      </c>
      <c r="F271" s="217" t="s">
        <v>154</v>
      </c>
      <c r="G271" s="170"/>
      <c r="H271" s="171">
        <f t="shared" ref="H271:N272" si="72">H272</f>
        <v>750000</v>
      </c>
      <c r="I271" s="171">
        <f t="shared" si="72"/>
        <v>0</v>
      </c>
      <c r="J271" s="171">
        <f t="shared" si="72"/>
        <v>0</v>
      </c>
      <c r="K271" s="171">
        <f t="shared" si="72"/>
        <v>750000</v>
      </c>
      <c r="L271" s="172"/>
      <c r="M271" s="171">
        <f t="shared" si="72"/>
        <v>0</v>
      </c>
      <c r="N271" s="173">
        <f t="shared" si="72"/>
        <v>0</v>
      </c>
      <c r="O271" s="176">
        <f t="shared" si="65"/>
        <v>750000</v>
      </c>
      <c r="P271" s="177">
        <f>P272</f>
        <v>0</v>
      </c>
      <c r="Q271" s="242">
        <f t="shared" si="61"/>
        <v>0</v>
      </c>
    </row>
    <row r="272" spans="2:17" ht="15.75" hidden="1">
      <c r="B272" s="441" t="s">
        <v>17</v>
      </c>
      <c r="C272" s="168" t="s">
        <v>96</v>
      </c>
      <c r="D272" s="169" t="s">
        <v>28</v>
      </c>
      <c r="E272" s="169" t="s">
        <v>152</v>
      </c>
      <c r="F272" s="217" t="s">
        <v>154</v>
      </c>
      <c r="G272" s="170" t="s">
        <v>18</v>
      </c>
      <c r="H272" s="171">
        <f t="shared" si="72"/>
        <v>750000</v>
      </c>
      <c r="I272" s="171">
        <f t="shared" si="72"/>
        <v>0</v>
      </c>
      <c r="J272" s="171">
        <f t="shared" si="72"/>
        <v>0</v>
      </c>
      <c r="K272" s="171">
        <f t="shared" si="72"/>
        <v>750000</v>
      </c>
      <c r="L272" s="172"/>
      <c r="M272" s="171">
        <f t="shared" si="72"/>
        <v>0</v>
      </c>
      <c r="N272" s="173">
        <f t="shared" si="72"/>
        <v>0</v>
      </c>
      <c r="O272" s="176">
        <f t="shared" si="65"/>
        <v>750000</v>
      </c>
      <c r="P272" s="177">
        <f>P273</f>
        <v>0</v>
      </c>
      <c r="Q272" s="242">
        <f t="shared" si="61"/>
        <v>0</v>
      </c>
    </row>
    <row r="273" spans="2:19" ht="15.75" hidden="1">
      <c r="B273" s="441" t="s">
        <v>31</v>
      </c>
      <c r="C273" s="168" t="s">
        <v>96</v>
      </c>
      <c r="D273" s="169" t="s">
        <v>28</v>
      </c>
      <c r="E273" s="169" t="s">
        <v>152</v>
      </c>
      <c r="F273" s="217" t="s">
        <v>154</v>
      </c>
      <c r="G273" s="170" t="s">
        <v>43</v>
      </c>
      <c r="H273" s="171">
        <f t="shared" ref="H273:K273" si="73">H275+H276</f>
        <v>750000</v>
      </c>
      <c r="I273" s="171">
        <f t="shared" si="73"/>
        <v>0</v>
      </c>
      <c r="J273" s="171">
        <f t="shared" si="73"/>
        <v>0</v>
      </c>
      <c r="K273" s="171">
        <f t="shared" si="73"/>
        <v>750000</v>
      </c>
      <c r="L273" s="172"/>
      <c r="M273" s="171">
        <f t="shared" ref="M273:N273" si="74">M275+M276</f>
        <v>0</v>
      </c>
      <c r="N273" s="173">
        <f t="shared" si="74"/>
        <v>0</v>
      </c>
      <c r="O273" s="176">
        <f t="shared" si="65"/>
        <v>750000</v>
      </c>
      <c r="P273" s="177">
        <f>P275+P276</f>
        <v>0</v>
      </c>
      <c r="Q273" s="242">
        <f t="shared" si="61"/>
        <v>0</v>
      </c>
    </row>
    <row r="274" spans="2:19" ht="15.75" hidden="1" customHeight="1">
      <c r="B274" s="440" t="s">
        <v>36</v>
      </c>
      <c r="C274" s="168" t="s">
        <v>96</v>
      </c>
      <c r="D274" s="169" t="s">
        <v>28</v>
      </c>
      <c r="E274" s="169" t="s">
        <v>229</v>
      </c>
      <c r="F274" s="217" t="s">
        <v>159</v>
      </c>
      <c r="G274" s="170" t="s">
        <v>50</v>
      </c>
      <c r="H274" s="171">
        <v>200000</v>
      </c>
      <c r="I274" s="171">
        <v>0</v>
      </c>
      <c r="J274" s="171">
        <v>0</v>
      </c>
      <c r="K274" s="171">
        <f>H274+I274+J274</f>
        <v>200000</v>
      </c>
      <c r="L274" s="172"/>
      <c r="M274" s="171">
        <v>0</v>
      </c>
      <c r="N274" s="173">
        <v>0</v>
      </c>
      <c r="O274" s="176">
        <v>500000</v>
      </c>
      <c r="P274" s="177">
        <v>0</v>
      </c>
      <c r="Q274" s="242">
        <f t="shared" ref="Q274" si="75">P274/O274*100%</f>
        <v>0</v>
      </c>
    </row>
    <row r="275" spans="2:19" ht="47.25" hidden="1">
      <c r="B275" s="440" t="s">
        <v>143</v>
      </c>
      <c r="C275" s="168" t="s">
        <v>96</v>
      </c>
      <c r="D275" s="169" t="s">
        <v>28</v>
      </c>
      <c r="E275" s="169" t="s">
        <v>229</v>
      </c>
      <c r="F275" s="217" t="s">
        <v>159</v>
      </c>
      <c r="G275" s="170" t="s">
        <v>85</v>
      </c>
      <c r="H275" s="171">
        <v>200000</v>
      </c>
      <c r="I275" s="171">
        <v>0</v>
      </c>
      <c r="J275" s="171">
        <v>0</v>
      </c>
      <c r="K275" s="171">
        <f>H275+I275+J275</f>
        <v>200000</v>
      </c>
      <c r="L275" s="172"/>
      <c r="M275" s="171">
        <v>0</v>
      </c>
      <c r="N275" s="173">
        <v>0</v>
      </c>
      <c r="O275" s="176">
        <v>500000</v>
      </c>
      <c r="P275" s="177">
        <v>0</v>
      </c>
      <c r="Q275" s="242">
        <f t="shared" si="61"/>
        <v>0</v>
      </c>
    </row>
    <row r="276" spans="2:19" ht="15.75" hidden="1">
      <c r="B276" s="440" t="s">
        <v>36</v>
      </c>
      <c r="C276" s="168" t="s">
        <v>96</v>
      </c>
      <c r="D276" s="169" t="s">
        <v>28</v>
      </c>
      <c r="E276" s="216" t="s">
        <v>152</v>
      </c>
      <c r="F276" s="217" t="s">
        <v>154</v>
      </c>
      <c r="G276" s="170" t="s">
        <v>50</v>
      </c>
      <c r="H276" s="171">
        <v>550000</v>
      </c>
      <c r="I276" s="171">
        <v>0</v>
      </c>
      <c r="J276" s="171">
        <v>0</v>
      </c>
      <c r="K276" s="171">
        <f>H276+I276+J276</f>
        <v>550000</v>
      </c>
      <c r="L276" s="172"/>
      <c r="M276" s="171">
        <v>0</v>
      </c>
      <c r="N276" s="173">
        <v>0</v>
      </c>
      <c r="O276" s="176">
        <v>0</v>
      </c>
      <c r="P276" s="177">
        <v>0</v>
      </c>
      <c r="Q276" s="242" t="e">
        <f t="shared" si="61"/>
        <v>#DIV/0!</v>
      </c>
    </row>
    <row r="277" spans="2:19" ht="19.5" hidden="1" customHeight="1">
      <c r="B277" s="440" t="s">
        <v>155</v>
      </c>
      <c r="C277" s="168" t="s">
        <v>96</v>
      </c>
      <c r="D277" s="169" t="s">
        <v>28</v>
      </c>
      <c r="E277" s="169" t="s">
        <v>231</v>
      </c>
      <c r="F277" s="217"/>
      <c r="G277" s="170"/>
      <c r="H277" s="171">
        <f>H278</f>
        <v>8000000</v>
      </c>
      <c r="I277" s="171">
        <v>0</v>
      </c>
      <c r="J277" s="171">
        <f>J278</f>
        <v>0</v>
      </c>
      <c r="K277" s="171">
        <f>H277+J277</f>
        <v>8000000</v>
      </c>
      <c r="L277" s="172"/>
      <c r="M277" s="171">
        <v>0</v>
      </c>
      <c r="N277" s="173">
        <f>N278</f>
        <v>0</v>
      </c>
      <c r="O277" s="176">
        <f>O280</f>
        <v>9550000</v>
      </c>
      <c r="P277" s="177">
        <f>P278</f>
        <v>3300000</v>
      </c>
      <c r="Q277" s="242">
        <f t="shared" si="61"/>
        <v>0.34554973821989526</v>
      </c>
    </row>
    <row r="278" spans="2:19" ht="15.75" hidden="1">
      <c r="B278" s="440" t="s">
        <v>17</v>
      </c>
      <c r="C278" s="168" t="s">
        <v>96</v>
      </c>
      <c r="D278" s="169" t="s">
        <v>28</v>
      </c>
      <c r="E278" s="169" t="s">
        <v>156</v>
      </c>
      <c r="F278" s="217" t="s">
        <v>99</v>
      </c>
      <c r="G278" s="170"/>
      <c r="H278" s="171">
        <f>H279</f>
        <v>8000000</v>
      </c>
      <c r="I278" s="171">
        <v>0</v>
      </c>
      <c r="J278" s="171">
        <f>J279</f>
        <v>0</v>
      </c>
      <c r="K278" s="171">
        <f>K279</f>
        <v>8000000</v>
      </c>
      <c r="L278" s="172"/>
      <c r="M278" s="171">
        <v>0</v>
      </c>
      <c r="N278" s="173">
        <f>N279</f>
        <v>0</v>
      </c>
      <c r="O278" s="176">
        <f t="shared" si="65"/>
        <v>8000000</v>
      </c>
      <c r="P278" s="177">
        <f>P279</f>
        <v>3300000</v>
      </c>
      <c r="Q278" s="242">
        <f t="shared" si="61"/>
        <v>0.41249999999999998</v>
      </c>
    </row>
    <row r="279" spans="2:19" ht="16.5" hidden="1" customHeight="1">
      <c r="B279" s="440" t="s">
        <v>82</v>
      </c>
      <c r="C279" s="168" t="s">
        <v>96</v>
      </c>
      <c r="D279" s="169" t="s">
        <v>28</v>
      </c>
      <c r="E279" s="169" t="s">
        <v>156</v>
      </c>
      <c r="F279" s="217" t="s">
        <v>99</v>
      </c>
      <c r="G279" s="170" t="s">
        <v>83</v>
      </c>
      <c r="H279" s="171">
        <f>H280</f>
        <v>8000000</v>
      </c>
      <c r="I279" s="171">
        <v>0</v>
      </c>
      <c r="J279" s="171">
        <f>J280</f>
        <v>0</v>
      </c>
      <c r="K279" s="171">
        <f>K280</f>
        <v>8000000</v>
      </c>
      <c r="L279" s="172"/>
      <c r="M279" s="171">
        <v>0</v>
      </c>
      <c r="N279" s="173">
        <f>N280</f>
        <v>0</v>
      </c>
      <c r="O279" s="176">
        <f t="shared" si="65"/>
        <v>8000000</v>
      </c>
      <c r="P279" s="177">
        <f>P280</f>
        <v>3300000</v>
      </c>
      <c r="Q279" s="242">
        <f t="shared" si="61"/>
        <v>0.41249999999999998</v>
      </c>
    </row>
    <row r="280" spans="2:19" ht="27" hidden="1" customHeight="1">
      <c r="B280" s="440" t="s">
        <v>143</v>
      </c>
      <c r="C280" s="168" t="s">
        <v>96</v>
      </c>
      <c r="D280" s="169" t="s">
        <v>28</v>
      </c>
      <c r="E280" s="169" t="s">
        <v>231</v>
      </c>
      <c r="F280" s="217" t="s">
        <v>159</v>
      </c>
      <c r="G280" s="170" t="s">
        <v>85</v>
      </c>
      <c r="H280" s="171">
        <v>8000000</v>
      </c>
      <c r="I280" s="171">
        <v>0</v>
      </c>
      <c r="J280" s="171">
        <v>0</v>
      </c>
      <c r="K280" s="171">
        <f t="shared" ref="K280:K285" si="76">H280+J280</f>
        <v>8000000</v>
      </c>
      <c r="L280" s="172" t="s">
        <v>157</v>
      </c>
      <c r="M280" s="171">
        <v>0</v>
      </c>
      <c r="N280" s="173">
        <v>0</v>
      </c>
      <c r="O280" s="176">
        <v>9550000</v>
      </c>
      <c r="P280" s="177">
        <v>3300000</v>
      </c>
      <c r="Q280" s="242">
        <f t="shared" si="61"/>
        <v>0.34554973821989526</v>
      </c>
    </row>
    <row r="281" spans="2:19" ht="45.75" hidden="1" customHeight="1">
      <c r="B281" s="440" t="s">
        <v>158</v>
      </c>
      <c r="C281" s="168" t="s">
        <v>96</v>
      </c>
      <c r="D281" s="169" t="s">
        <v>28</v>
      </c>
      <c r="E281" s="169" t="s">
        <v>230</v>
      </c>
      <c r="F281" s="217"/>
      <c r="G281" s="170"/>
      <c r="H281" s="171">
        <f>H282</f>
        <v>4799800</v>
      </c>
      <c r="I281" s="171">
        <f>I282</f>
        <v>0</v>
      </c>
      <c r="J281" s="238">
        <f>J282</f>
        <v>0</v>
      </c>
      <c r="K281" s="171">
        <f t="shared" si="76"/>
        <v>4799800</v>
      </c>
      <c r="L281" s="172"/>
      <c r="M281" s="171">
        <f>M282</f>
        <v>0</v>
      </c>
      <c r="N281" s="239">
        <f>N282</f>
        <v>-169592</v>
      </c>
      <c r="O281" s="176">
        <f>O285+O286+O287+O288+O291+O292+O289+O297+O296</f>
        <v>5168976</v>
      </c>
      <c r="P281" s="177">
        <f>P286+P287+P288+P289+P291+P292+P296+P297</f>
        <v>573255.94999999995</v>
      </c>
      <c r="Q281" s="242">
        <f t="shared" si="61"/>
        <v>0.11090319436576992</v>
      </c>
      <c r="R281" s="48"/>
      <c r="S281" s="48"/>
    </row>
    <row r="282" spans="2:19" ht="15.75" hidden="1">
      <c r="B282" s="432" t="s">
        <v>140</v>
      </c>
      <c r="C282" s="279" t="s">
        <v>96</v>
      </c>
      <c r="D282" s="280" t="s">
        <v>28</v>
      </c>
      <c r="E282" s="288" t="s">
        <v>156</v>
      </c>
      <c r="F282" s="46" t="s">
        <v>159</v>
      </c>
      <c r="G282" s="297"/>
      <c r="H282" s="282">
        <f>H283+H290</f>
        <v>4799800</v>
      </c>
      <c r="I282" s="282">
        <f>I283</f>
        <v>0</v>
      </c>
      <c r="J282" s="351">
        <f>J283+J290</f>
        <v>0</v>
      </c>
      <c r="K282" s="282">
        <f t="shared" si="76"/>
        <v>4799800</v>
      </c>
      <c r="L282" s="273"/>
      <c r="M282" s="282">
        <f>M283</f>
        <v>0</v>
      </c>
      <c r="N282" s="352">
        <f>N283+N290</f>
        <v>-169592</v>
      </c>
      <c r="O282" s="275">
        <f t="shared" si="65"/>
        <v>4630208</v>
      </c>
      <c r="P282" s="287">
        <f>P283+P290</f>
        <v>536055.94999999995</v>
      </c>
      <c r="Q282" s="353">
        <f t="shared" si="61"/>
        <v>0.11577362183297164</v>
      </c>
    </row>
    <row r="283" spans="2:19" ht="15.75" hidden="1">
      <c r="B283" s="439" t="s">
        <v>17</v>
      </c>
      <c r="C283" s="279" t="s">
        <v>96</v>
      </c>
      <c r="D283" s="280" t="s">
        <v>28</v>
      </c>
      <c r="E283" s="288" t="s">
        <v>156</v>
      </c>
      <c r="F283" s="46" t="s">
        <v>159</v>
      </c>
      <c r="G283" s="281" t="s">
        <v>18</v>
      </c>
      <c r="H283" s="282">
        <f>H284+H289</f>
        <v>2700000</v>
      </c>
      <c r="I283" s="282">
        <f>I284</f>
        <v>0</v>
      </c>
      <c r="J283" s="351">
        <f>J284+J289</f>
        <v>0</v>
      </c>
      <c r="K283" s="282">
        <f t="shared" si="76"/>
        <v>2700000</v>
      </c>
      <c r="L283" s="273"/>
      <c r="M283" s="282">
        <f>M284</f>
        <v>0</v>
      </c>
      <c r="N283" s="352">
        <f>N284+N289</f>
        <v>0</v>
      </c>
      <c r="O283" s="275">
        <f t="shared" si="65"/>
        <v>2700000</v>
      </c>
      <c r="P283" s="287">
        <f>P284+P289</f>
        <v>98964.76</v>
      </c>
      <c r="Q283" s="353">
        <f t="shared" si="61"/>
        <v>3.6653614814814814E-2</v>
      </c>
    </row>
    <row r="284" spans="2:19" ht="15.75" hidden="1">
      <c r="B284" s="439" t="s">
        <v>31</v>
      </c>
      <c r="C284" s="279" t="s">
        <v>96</v>
      </c>
      <c r="D284" s="280" t="s">
        <v>28</v>
      </c>
      <c r="E284" s="288" t="s">
        <v>156</v>
      </c>
      <c r="F284" s="46" t="s">
        <v>159</v>
      </c>
      <c r="G284" s="281" t="s">
        <v>43</v>
      </c>
      <c r="H284" s="282">
        <f>H285+H286+H287+H288</f>
        <v>2700000</v>
      </c>
      <c r="I284" s="282">
        <f>I285+I286+I287+I288</f>
        <v>0</v>
      </c>
      <c r="J284" s="354">
        <f>J285+J287+J288+J286</f>
        <v>0</v>
      </c>
      <c r="K284" s="282">
        <f t="shared" si="76"/>
        <v>2700000</v>
      </c>
      <c r="L284" s="273"/>
      <c r="M284" s="282">
        <f>M285+M286+M287+M288</f>
        <v>0</v>
      </c>
      <c r="N284" s="355">
        <f>N285+N287+N288+N286</f>
        <v>0</v>
      </c>
      <c r="O284" s="275">
        <f t="shared" si="65"/>
        <v>2700000</v>
      </c>
      <c r="P284" s="287">
        <f>P285+P286+P287+P288</f>
        <v>98964.76</v>
      </c>
      <c r="Q284" s="353">
        <f t="shared" si="61"/>
        <v>3.6653614814814814E-2</v>
      </c>
    </row>
    <row r="285" spans="2:19" ht="15.75" hidden="1">
      <c r="B285" s="439" t="s">
        <v>33</v>
      </c>
      <c r="C285" s="279" t="s">
        <v>96</v>
      </c>
      <c r="D285" s="280" t="s">
        <v>28</v>
      </c>
      <c r="E285" s="280" t="s">
        <v>230</v>
      </c>
      <c r="F285" s="46" t="s">
        <v>204</v>
      </c>
      <c r="G285" s="281" t="s">
        <v>45</v>
      </c>
      <c r="H285" s="282">
        <v>400000</v>
      </c>
      <c r="I285" s="282">
        <v>0</v>
      </c>
      <c r="J285" s="351">
        <v>0</v>
      </c>
      <c r="K285" s="282">
        <f t="shared" si="76"/>
        <v>400000</v>
      </c>
      <c r="L285" s="273"/>
      <c r="M285" s="282">
        <v>0</v>
      </c>
      <c r="N285" s="352">
        <v>0</v>
      </c>
      <c r="O285" s="275">
        <v>0</v>
      </c>
      <c r="P285" s="287">
        <v>0</v>
      </c>
      <c r="Q285" s="353" t="s">
        <v>202</v>
      </c>
    </row>
    <row r="286" spans="2:19" ht="15.75" hidden="1">
      <c r="B286" s="439" t="s">
        <v>46</v>
      </c>
      <c r="C286" s="279" t="s">
        <v>96</v>
      </c>
      <c r="D286" s="280" t="s">
        <v>28</v>
      </c>
      <c r="E286" s="280" t="s">
        <v>230</v>
      </c>
      <c r="F286" s="46" t="s">
        <v>204</v>
      </c>
      <c r="G286" s="281" t="s">
        <v>47</v>
      </c>
      <c r="H286" s="282">
        <v>100000</v>
      </c>
      <c r="I286" s="282">
        <v>0</v>
      </c>
      <c r="J286" s="351">
        <v>0</v>
      </c>
      <c r="K286" s="282">
        <f>H286+I286+J286</f>
        <v>100000</v>
      </c>
      <c r="L286" s="273"/>
      <c r="M286" s="282">
        <v>0</v>
      </c>
      <c r="N286" s="352">
        <v>0</v>
      </c>
      <c r="O286" s="275">
        <v>800000</v>
      </c>
      <c r="P286" s="287">
        <v>4617.8999999999996</v>
      </c>
      <c r="Q286" s="353">
        <f t="shared" si="61"/>
        <v>5.7723749999999997E-3</v>
      </c>
      <c r="R286" s="48"/>
      <c r="S286" s="48"/>
    </row>
    <row r="287" spans="2:19" ht="15.75" hidden="1">
      <c r="B287" s="439" t="s">
        <v>34</v>
      </c>
      <c r="C287" s="279" t="s">
        <v>96</v>
      </c>
      <c r="D287" s="280" t="s">
        <v>28</v>
      </c>
      <c r="E287" s="280" t="s">
        <v>230</v>
      </c>
      <c r="F287" s="46" t="s">
        <v>204</v>
      </c>
      <c r="G287" s="281" t="s">
        <v>48</v>
      </c>
      <c r="H287" s="282">
        <v>1100000</v>
      </c>
      <c r="I287" s="282">
        <v>0</v>
      </c>
      <c r="J287" s="351">
        <v>0</v>
      </c>
      <c r="K287" s="282">
        <f>H287+I287+J287</f>
        <v>1100000</v>
      </c>
      <c r="L287" s="273"/>
      <c r="M287" s="282">
        <v>131000</v>
      </c>
      <c r="N287" s="352">
        <v>0</v>
      </c>
      <c r="O287" s="275">
        <v>1100000</v>
      </c>
      <c r="P287" s="287">
        <v>94346.86</v>
      </c>
      <c r="Q287" s="353">
        <f t="shared" si="61"/>
        <v>8.5769872727272725E-2</v>
      </c>
    </row>
    <row r="288" spans="2:19" ht="15.75" hidden="1">
      <c r="B288" s="439" t="s">
        <v>35</v>
      </c>
      <c r="C288" s="279" t="s">
        <v>96</v>
      </c>
      <c r="D288" s="280" t="s">
        <v>28</v>
      </c>
      <c r="E288" s="280" t="s">
        <v>230</v>
      </c>
      <c r="F288" s="46" t="s">
        <v>204</v>
      </c>
      <c r="G288" s="281" t="s">
        <v>50</v>
      </c>
      <c r="H288" s="282">
        <v>1100000</v>
      </c>
      <c r="I288" s="282">
        <v>0</v>
      </c>
      <c r="J288" s="351">
        <v>0</v>
      </c>
      <c r="K288" s="282">
        <f>H288+I288+J288</f>
        <v>1100000</v>
      </c>
      <c r="L288" s="273"/>
      <c r="M288" s="282">
        <v>-131000</v>
      </c>
      <c r="N288" s="352">
        <v>0</v>
      </c>
      <c r="O288" s="275">
        <v>1300000</v>
      </c>
      <c r="P288" s="287">
        <v>0</v>
      </c>
      <c r="Q288" s="353">
        <f t="shared" si="61"/>
        <v>0</v>
      </c>
      <c r="R288" s="48"/>
      <c r="S288" s="48"/>
    </row>
    <row r="289" spans="2:18" ht="15.75" hidden="1">
      <c r="B289" s="439" t="s">
        <v>36</v>
      </c>
      <c r="C289" s="279" t="s">
        <v>96</v>
      </c>
      <c r="D289" s="280" t="s">
        <v>28</v>
      </c>
      <c r="E289" s="280" t="s">
        <v>230</v>
      </c>
      <c r="F289" s="46" t="s">
        <v>204</v>
      </c>
      <c r="G289" s="281" t="s">
        <v>51</v>
      </c>
      <c r="H289" s="282">
        <v>0</v>
      </c>
      <c r="I289" s="282">
        <f t="shared" ref="I289" si="77">I290</f>
        <v>0</v>
      </c>
      <c r="J289" s="351">
        <v>0</v>
      </c>
      <c r="K289" s="282">
        <f>H289+J289</f>
        <v>0</v>
      </c>
      <c r="L289" s="273"/>
      <c r="M289" s="282">
        <f t="shared" ref="M289" si="78">M290</f>
        <v>0</v>
      </c>
      <c r="N289" s="352">
        <v>0</v>
      </c>
      <c r="O289" s="275">
        <v>5000</v>
      </c>
      <c r="P289" s="287">
        <v>0</v>
      </c>
      <c r="Q289" s="353">
        <f t="shared" si="61"/>
        <v>0</v>
      </c>
    </row>
    <row r="290" spans="2:18" ht="15.75" hidden="1">
      <c r="B290" s="439" t="s">
        <v>37</v>
      </c>
      <c r="C290" s="279" t="s">
        <v>96</v>
      </c>
      <c r="D290" s="280" t="s">
        <v>28</v>
      </c>
      <c r="E290" s="280" t="s">
        <v>156</v>
      </c>
      <c r="F290" s="46" t="s">
        <v>159</v>
      </c>
      <c r="G290" s="281" t="s">
        <v>52</v>
      </c>
      <c r="H290" s="282">
        <f>H291+H292</f>
        <v>2099800</v>
      </c>
      <c r="I290" s="282">
        <f>I291+I292</f>
        <v>0</v>
      </c>
      <c r="J290" s="351">
        <f>J291+J292</f>
        <v>0</v>
      </c>
      <c r="K290" s="282">
        <f>H290+J290</f>
        <v>2099800</v>
      </c>
      <c r="L290" s="273"/>
      <c r="M290" s="282">
        <f>M291+M292</f>
        <v>0</v>
      </c>
      <c r="N290" s="352">
        <f>N291+N292</f>
        <v>-169592</v>
      </c>
      <c r="O290" s="275">
        <f t="shared" si="65"/>
        <v>1930208</v>
      </c>
      <c r="P290" s="287">
        <f>P291+P292</f>
        <v>437091.19</v>
      </c>
      <c r="Q290" s="353">
        <f t="shared" si="61"/>
        <v>0.22644771444321027</v>
      </c>
    </row>
    <row r="291" spans="2:18" ht="15.75" hidden="1" customHeight="1">
      <c r="B291" s="439" t="s">
        <v>38</v>
      </c>
      <c r="C291" s="279" t="s">
        <v>96</v>
      </c>
      <c r="D291" s="280" t="s">
        <v>28</v>
      </c>
      <c r="E291" s="280" t="s">
        <v>230</v>
      </c>
      <c r="F291" s="46" t="s">
        <v>204</v>
      </c>
      <c r="G291" s="281" t="s">
        <v>53</v>
      </c>
      <c r="H291" s="282">
        <v>400000</v>
      </c>
      <c r="I291" s="282">
        <v>0</v>
      </c>
      <c r="J291" s="351">
        <v>0</v>
      </c>
      <c r="K291" s="282">
        <f>H291+I291+J291</f>
        <v>400000</v>
      </c>
      <c r="L291" s="318">
        <v>1</v>
      </c>
      <c r="M291" s="282">
        <v>200000</v>
      </c>
      <c r="N291" s="352">
        <v>0</v>
      </c>
      <c r="O291" s="275">
        <v>900000</v>
      </c>
      <c r="P291" s="287">
        <v>195716.09</v>
      </c>
      <c r="Q291" s="353">
        <f t="shared" si="61"/>
        <v>0.21746232222222223</v>
      </c>
    </row>
    <row r="292" spans="2:18" ht="15.75" hidden="1" customHeight="1">
      <c r="B292" s="439" t="s">
        <v>39</v>
      </c>
      <c r="C292" s="279" t="s">
        <v>96</v>
      </c>
      <c r="D292" s="280" t="s">
        <v>28</v>
      </c>
      <c r="E292" s="280" t="s">
        <v>230</v>
      </c>
      <c r="F292" s="47" t="s">
        <v>204</v>
      </c>
      <c r="G292" s="281" t="s">
        <v>54</v>
      </c>
      <c r="H292" s="282">
        <v>1699800</v>
      </c>
      <c r="I292" s="282">
        <v>0</v>
      </c>
      <c r="J292" s="351">
        <v>0</v>
      </c>
      <c r="K292" s="282">
        <f>H292+I292+J292</f>
        <v>1699800</v>
      </c>
      <c r="L292" s="273"/>
      <c r="M292" s="282">
        <v>-200000</v>
      </c>
      <c r="N292" s="352">
        <v>-169592</v>
      </c>
      <c r="O292" s="275">
        <v>595000</v>
      </c>
      <c r="P292" s="287">
        <v>241375.1</v>
      </c>
      <c r="Q292" s="353">
        <f t="shared" si="61"/>
        <v>0.40567243697478994</v>
      </c>
    </row>
    <row r="293" spans="2:18" ht="31.5" hidden="1">
      <c r="B293" s="442" t="s">
        <v>160</v>
      </c>
      <c r="C293" s="356" t="s">
        <v>96</v>
      </c>
      <c r="D293" s="356" t="s">
        <v>28</v>
      </c>
      <c r="E293" s="357" t="s">
        <v>161</v>
      </c>
      <c r="F293" s="358"/>
      <c r="G293" s="297"/>
      <c r="H293" s="298">
        <f>H294</f>
        <v>0</v>
      </c>
      <c r="I293" s="298"/>
      <c r="J293" s="298">
        <f t="shared" ref="J293:J294" si="79">J294</f>
        <v>0</v>
      </c>
      <c r="K293" s="298">
        <f t="shared" ref="K293:K307" si="80">H293+J293</f>
        <v>0</v>
      </c>
      <c r="L293" s="299"/>
      <c r="M293" s="298"/>
      <c r="N293" s="300">
        <f t="shared" ref="N293:N294" si="81">N294</f>
        <v>0</v>
      </c>
      <c r="O293" s="275">
        <f t="shared" si="65"/>
        <v>0</v>
      </c>
      <c r="P293" s="290">
        <v>606093.24</v>
      </c>
      <c r="Q293" s="353" t="e">
        <f t="shared" si="61"/>
        <v>#DIV/0!</v>
      </c>
    </row>
    <row r="294" spans="2:18" ht="15.75" hidden="1">
      <c r="B294" s="434" t="s">
        <v>17</v>
      </c>
      <c r="C294" s="359" t="s">
        <v>96</v>
      </c>
      <c r="D294" s="359" t="s">
        <v>28</v>
      </c>
      <c r="E294" s="159" t="s">
        <v>161</v>
      </c>
      <c r="F294" s="179"/>
      <c r="G294" s="281"/>
      <c r="H294" s="282">
        <f>H295</f>
        <v>0</v>
      </c>
      <c r="I294" s="282"/>
      <c r="J294" s="282">
        <f t="shared" si="79"/>
        <v>0</v>
      </c>
      <c r="K294" s="282">
        <f t="shared" si="80"/>
        <v>0</v>
      </c>
      <c r="L294" s="273"/>
      <c r="M294" s="282"/>
      <c r="N294" s="305">
        <f t="shared" si="81"/>
        <v>0</v>
      </c>
      <c r="O294" s="275">
        <f t="shared" si="65"/>
        <v>0</v>
      </c>
      <c r="P294" s="290">
        <v>606093.24</v>
      </c>
      <c r="Q294" s="353" t="e">
        <f t="shared" ref="Q294:Q296" si="82">P294/O294*100%</f>
        <v>#DIV/0!</v>
      </c>
    </row>
    <row r="295" spans="2:18" ht="15.75" hidden="1">
      <c r="B295" s="443" t="s">
        <v>36</v>
      </c>
      <c r="C295" s="359" t="s">
        <v>96</v>
      </c>
      <c r="D295" s="359" t="s">
        <v>28</v>
      </c>
      <c r="E295" s="360" t="s">
        <v>161</v>
      </c>
      <c r="F295" s="311" t="s">
        <v>16</v>
      </c>
      <c r="G295" s="311" t="s">
        <v>51</v>
      </c>
      <c r="H295" s="312">
        <v>0</v>
      </c>
      <c r="I295" s="312"/>
      <c r="J295" s="312">
        <v>0</v>
      </c>
      <c r="K295" s="312">
        <f t="shared" si="80"/>
        <v>0</v>
      </c>
      <c r="L295" s="273"/>
      <c r="M295" s="312"/>
      <c r="N295" s="313">
        <v>0</v>
      </c>
      <c r="O295" s="275">
        <f t="shared" si="65"/>
        <v>0</v>
      </c>
      <c r="P295" s="287">
        <v>606093.24</v>
      </c>
      <c r="Q295" s="353" t="e">
        <f t="shared" si="82"/>
        <v>#DIV/0!</v>
      </c>
    </row>
    <row r="296" spans="2:18" ht="15.75" hidden="1">
      <c r="B296" s="443" t="s">
        <v>33</v>
      </c>
      <c r="C296" s="279" t="s">
        <v>96</v>
      </c>
      <c r="D296" s="280" t="s">
        <v>28</v>
      </c>
      <c r="E296" s="280" t="s">
        <v>231</v>
      </c>
      <c r="F296" s="47" t="s">
        <v>204</v>
      </c>
      <c r="G296" s="281" t="s">
        <v>45</v>
      </c>
      <c r="H296" s="312"/>
      <c r="I296" s="312"/>
      <c r="J296" s="312"/>
      <c r="K296" s="312"/>
      <c r="L296" s="273"/>
      <c r="M296" s="312"/>
      <c r="N296" s="313"/>
      <c r="O296" s="275">
        <v>50000</v>
      </c>
      <c r="P296" s="287">
        <v>37200</v>
      </c>
      <c r="Q296" s="353">
        <f t="shared" si="82"/>
        <v>0.74399999999999999</v>
      </c>
    </row>
    <row r="297" spans="2:18" ht="15.75" hidden="1">
      <c r="B297" s="443" t="s">
        <v>248</v>
      </c>
      <c r="C297" s="279" t="s">
        <v>96</v>
      </c>
      <c r="D297" s="280" t="s">
        <v>28</v>
      </c>
      <c r="E297" s="280" t="s">
        <v>231</v>
      </c>
      <c r="F297" s="47" t="s">
        <v>204</v>
      </c>
      <c r="G297" s="281" t="s">
        <v>54</v>
      </c>
      <c r="H297" s="312"/>
      <c r="I297" s="312"/>
      <c r="J297" s="312"/>
      <c r="K297" s="312"/>
      <c r="L297" s="273"/>
      <c r="M297" s="312"/>
      <c r="N297" s="313"/>
      <c r="O297" s="289">
        <v>418976</v>
      </c>
      <c r="P297" s="290">
        <v>0</v>
      </c>
      <c r="Q297" s="361">
        <f t="shared" ref="Q297:Q298" si="83">P297/O297*100%</f>
        <v>0</v>
      </c>
    </row>
    <row r="298" spans="2:18" ht="47.25">
      <c r="B298" s="443" t="s">
        <v>275</v>
      </c>
      <c r="C298" s="336"/>
      <c r="D298" s="336"/>
      <c r="E298" s="336"/>
      <c r="F298" s="336"/>
      <c r="G298" s="281"/>
      <c r="H298" s="312"/>
      <c r="I298" s="312"/>
      <c r="J298" s="312"/>
      <c r="K298" s="312"/>
      <c r="L298" s="273"/>
      <c r="M298" s="312"/>
      <c r="N298" s="313"/>
      <c r="O298" s="289">
        <v>20156550</v>
      </c>
      <c r="P298" s="290">
        <v>0</v>
      </c>
      <c r="Q298" s="361">
        <f t="shared" si="83"/>
        <v>0</v>
      </c>
    </row>
    <row r="299" spans="2:18" ht="30" customHeight="1">
      <c r="B299" s="472" t="s">
        <v>162</v>
      </c>
      <c r="C299" s="484" t="s">
        <v>58</v>
      </c>
      <c r="D299" s="484"/>
      <c r="E299" s="485"/>
      <c r="F299" s="484"/>
      <c r="G299" s="484"/>
      <c r="H299" s="465">
        <f t="shared" ref="H299:H304" si="84">H300</f>
        <v>300000</v>
      </c>
      <c r="I299" s="465">
        <f t="shared" ref="I299" si="85">I300</f>
        <v>0</v>
      </c>
      <c r="J299" s="486">
        <f t="shared" ref="I299:J304" si="86">J300</f>
        <v>0</v>
      </c>
      <c r="K299" s="465">
        <f t="shared" si="80"/>
        <v>300000</v>
      </c>
      <c r="L299" s="476"/>
      <c r="M299" s="465">
        <f t="shared" ref="M299:N304" si="87">M300</f>
        <v>0</v>
      </c>
      <c r="N299" s="486">
        <f t="shared" si="87"/>
        <v>0</v>
      </c>
      <c r="O299" s="469">
        <f>O301</f>
        <v>608890.97</v>
      </c>
      <c r="P299" s="470">
        <f>P301</f>
        <v>608890.97</v>
      </c>
      <c r="Q299" s="471">
        <f t="shared" ref="Q299:R360" si="88">P299/O299*100%</f>
        <v>1</v>
      </c>
      <c r="R299" s="471">
        <v>0.998</v>
      </c>
    </row>
    <row r="300" spans="2:18" ht="30" hidden="1" customHeight="1">
      <c r="B300" s="487" t="s">
        <v>163</v>
      </c>
      <c r="C300" s="488" t="s">
        <v>58</v>
      </c>
      <c r="D300" s="489" t="s">
        <v>58</v>
      </c>
      <c r="E300" s="490"/>
      <c r="F300" s="491"/>
      <c r="G300" s="492"/>
      <c r="H300" s="493">
        <f t="shared" si="84"/>
        <v>300000</v>
      </c>
      <c r="I300" s="493">
        <f t="shared" si="86"/>
        <v>0</v>
      </c>
      <c r="J300" s="493">
        <f t="shared" si="86"/>
        <v>0</v>
      </c>
      <c r="K300" s="493">
        <f t="shared" si="80"/>
        <v>300000</v>
      </c>
      <c r="L300" s="494"/>
      <c r="M300" s="493">
        <f t="shared" si="87"/>
        <v>0</v>
      </c>
      <c r="N300" s="495">
        <f t="shared" si="87"/>
        <v>0</v>
      </c>
      <c r="O300" s="496">
        <f t="shared" si="65"/>
        <v>300000</v>
      </c>
      <c r="P300" s="497">
        <f t="shared" ref="P300:P304" si="89">P301</f>
        <v>608890.97</v>
      </c>
      <c r="Q300" s="498">
        <f t="shared" si="88"/>
        <v>2.0296365666666665</v>
      </c>
    </row>
    <row r="301" spans="2:18" ht="30" customHeight="1">
      <c r="B301" s="149" t="s">
        <v>163</v>
      </c>
      <c r="C301" s="243" t="s">
        <v>58</v>
      </c>
      <c r="D301" s="244" t="s">
        <v>58</v>
      </c>
      <c r="E301" s="196" t="s">
        <v>232</v>
      </c>
      <c r="F301" s="245"/>
      <c r="G301" s="246"/>
      <c r="H301" s="133">
        <f t="shared" si="84"/>
        <v>300000</v>
      </c>
      <c r="I301" s="133">
        <f t="shared" si="86"/>
        <v>0</v>
      </c>
      <c r="J301" s="133">
        <f t="shared" si="86"/>
        <v>0</v>
      </c>
      <c r="K301" s="133">
        <f t="shared" si="80"/>
        <v>300000</v>
      </c>
      <c r="L301" s="160"/>
      <c r="M301" s="133">
        <f t="shared" si="87"/>
        <v>0</v>
      </c>
      <c r="N301" s="136">
        <f t="shared" si="87"/>
        <v>0</v>
      </c>
      <c r="O301" s="156">
        <v>608890.97</v>
      </c>
      <c r="P301" s="100">
        <v>608890.97</v>
      </c>
      <c r="Q301" s="457">
        <f t="shared" si="88"/>
        <v>1</v>
      </c>
      <c r="R301" s="457">
        <v>0.998</v>
      </c>
    </row>
    <row r="302" spans="2:18" hidden="1">
      <c r="B302" s="278" t="s">
        <v>165</v>
      </c>
      <c r="C302" s="362" t="s">
        <v>58</v>
      </c>
      <c r="D302" s="363" t="s">
        <v>58</v>
      </c>
      <c r="E302" s="267" t="s">
        <v>164</v>
      </c>
      <c r="F302" s="364" t="s">
        <v>166</v>
      </c>
      <c r="G302" s="365"/>
      <c r="H302" s="282">
        <f t="shared" si="84"/>
        <v>300000</v>
      </c>
      <c r="I302" s="282">
        <f t="shared" si="86"/>
        <v>0</v>
      </c>
      <c r="J302" s="282">
        <f t="shared" si="86"/>
        <v>0</v>
      </c>
      <c r="K302" s="282">
        <f t="shared" si="80"/>
        <v>300000</v>
      </c>
      <c r="L302" s="273"/>
      <c r="M302" s="282">
        <f t="shared" si="87"/>
        <v>0</v>
      </c>
      <c r="N302" s="305">
        <f t="shared" si="87"/>
        <v>0</v>
      </c>
      <c r="O302" s="275">
        <f t="shared" si="65"/>
        <v>300000</v>
      </c>
      <c r="P302" s="287">
        <f t="shared" si="89"/>
        <v>0</v>
      </c>
      <c r="Q302" s="277">
        <f t="shared" si="88"/>
        <v>0</v>
      </c>
      <c r="R302" s="277" t="e">
        <f t="shared" si="88"/>
        <v>#DIV/0!</v>
      </c>
    </row>
    <row r="303" spans="2:18" hidden="1">
      <c r="B303" s="283" t="s">
        <v>17</v>
      </c>
      <c r="C303" s="362" t="s">
        <v>58</v>
      </c>
      <c r="D303" s="363" t="s">
        <v>58</v>
      </c>
      <c r="E303" s="267" t="s">
        <v>164</v>
      </c>
      <c r="F303" s="364" t="s">
        <v>166</v>
      </c>
      <c r="G303" s="366" t="s">
        <v>18</v>
      </c>
      <c r="H303" s="282">
        <f t="shared" si="84"/>
        <v>300000</v>
      </c>
      <c r="I303" s="282">
        <f t="shared" si="86"/>
        <v>0</v>
      </c>
      <c r="J303" s="282">
        <f t="shared" si="86"/>
        <v>0</v>
      </c>
      <c r="K303" s="282">
        <f t="shared" si="80"/>
        <v>300000</v>
      </c>
      <c r="L303" s="273"/>
      <c r="M303" s="282">
        <f t="shared" si="87"/>
        <v>0</v>
      </c>
      <c r="N303" s="305">
        <f t="shared" si="87"/>
        <v>0</v>
      </c>
      <c r="O303" s="275">
        <f t="shared" si="65"/>
        <v>300000</v>
      </c>
      <c r="P303" s="287">
        <f t="shared" si="89"/>
        <v>0</v>
      </c>
      <c r="Q303" s="277">
        <f t="shared" si="88"/>
        <v>0</v>
      </c>
      <c r="R303" s="277" t="e">
        <f t="shared" si="88"/>
        <v>#DIV/0!</v>
      </c>
    </row>
    <row r="304" spans="2:18" hidden="1">
      <c r="B304" s="283" t="s">
        <v>114</v>
      </c>
      <c r="C304" s="362" t="s">
        <v>58</v>
      </c>
      <c r="D304" s="363" t="s">
        <v>58</v>
      </c>
      <c r="E304" s="267" t="s">
        <v>164</v>
      </c>
      <c r="F304" s="364" t="s">
        <v>166</v>
      </c>
      <c r="G304" s="366" t="s">
        <v>43</v>
      </c>
      <c r="H304" s="282">
        <f t="shared" si="84"/>
        <v>300000</v>
      </c>
      <c r="I304" s="282">
        <f t="shared" si="86"/>
        <v>0</v>
      </c>
      <c r="J304" s="282">
        <f t="shared" si="86"/>
        <v>0</v>
      </c>
      <c r="K304" s="282">
        <f t="shared" si="80"/>
        <v>300000</v>
      </c>
      <c r="L304" s="273"/>
      <c r="M304" s="282">
        <f t="shared" si="87"/>
        <v>0</v>
      </c>
      <c r="N304" s="305">
        <f t="shared" si="87"/>
        <v>0</v>
      </c>
      <c r="O304" s="275">
        <f t="shared" ref="O304:O367" si="90">K304+M304+N304</f>
        <v>300000</v>
      </c>
      <c r="P304" s="287">
        <f t="shared" si="89"/>
        <v>0</v>
      </c>
      <c r="Q304" s="277">
        <f t="shared" si="88"/>
        <v>0</v>
      </c>
      <c r="R304" s="277" t="e">
        <f t="shared" si="88"/>
        <v>#DIV/0!</v>
      </c>
    </row>
    <row r="305" spans="2:18" hidden="1">
      <c r="B305" s="278" t="s">
        <v>92</v>
      </c>
      <c r="C305" s="362" t="s">
        <v>58</v>
      </c>
      <c r="D305" s="363" t="s">
        <v>58</v>
      </c>
      <c r="E305" s="267" t="s">
        <v>232</v>
      </c>
      <c r="F305" s="364" t="s">
        <v>166</v>
      </c>
      <c r="G305" s="366" t="s">
        <v>50</v>
      </c>
      <c r="H305" s="282">
        <v>300000</v>
      </c>
      <c r="I305" s="282">
        <v>0</v>
      </c>
      <c r="J305" s="282">
        <v>0</v>
      </c>
      <c r="K305" s="282">
        <f t="shared" si="80"/>
        <v>300000</v>
      </c>
      <c r="L305" s="273"/>
      <c r="M305" s="282">
        <v>0</v>
      </c>
      <c r="N305" s="305">
        <v>0</v>
      </c>
      <c r="O305" s="275">
        <v>400000</v>
      </c>
      <c r="P305" s="287">
        <v>0</v>
      </c>
      <c r="Q305" s="277">
        <f t="shared" si="88"/>
        <v>0</v>
      </c>
      <c r="R305" s="277" t="e">
        <f t="shared" si="88"/>
        <v>#DIV/0!</v>
      </c>
    </row>
    <row r="306" spans="2:18" ht="24" customHeight="1">
      <c r="B306" s="472" t="s">
        <v>167</v>
      </c>
      <c r="C306" s="499" t="s">
        <v>105</v>
      </c>
      <c r="D306" s="500"/>
      <c r="E306" s="501"/>
      <c r="F306" s="502"/>
      <c r="G306" s="484"/>
      <c r="H306" s="465">
        <f>H307</f>
        <v>18500000</v>
      </c>
      <c r="I306" s="465">
        <f t="shared" ref="I306:I316" si="91">I307</f>
        <v>0</v>
      </c>
      <c r="J306" s="503">
        <f>J308+J313+J322+J326</f>
        <v>0</v>
      </c>
      <c r="K306" s="465">
        <f t="shared" si="80"/>
        <v>18500000</v>
      </c>
      <c r="L306" s="467"/>
      <c r="M306" s="465">
        <f t="shared" ref="M306:N316" si="92">M307</f>
        <v>0</v>
      </c>
      <c r="N306" s="504">
        <f>N308+N313+N322+N326</f>
        <v>169592</v>
      </c>
      <c r="O306" s="469">
        <f>O313+O322+O326+O318</f>
        <v>18500000</v>
      </c>
      <c r="P306" s="470">
        <f>P313+P322+P326+P318</f>
        <v>13810271.07</v>
      </c>
      <c r="Q306" s="471">
        <f t="shared" si="88"/>
        <v>0.74650113891891889</v>
      </c>
      <c r="R306" s="471">
        <v>0.73199999999999998</v>
      </c>
    </row>
    <row r="307" spans="2:18" ht="14.25" hidden="1">
      <c r="B307" s="323" t="s">
        <v>168</v>
      </c>
      <c r="C307" s="367" t="s">
        <v>105</v>
      </c>
      <c r="D307" s="368" t="s">
        <v>9</v>
      </c>
      <c r="E307" s="369"/>
      <c r="F307" s="370"/>
      <c r="G307" s="371"/>
      <c r="H307" s="321">
        <f>H313+H326</f>
        <v>18500000</v>
      </c>
      <c r="I307" s="321">
        <f>I313</f>
        <v>0</v>
      </c>
      <c r="J307" s="321">
        <f>J313</f>
        <v>0</v>
      </c>
      <c r="K307" s="321">
        <f t="shared" si="80"/>
        <v>18500000</v>
      </c>
      <c r="L307" s="322"/>
      <c r="M307" s="321">
        <f>M313</f>
        <v>0</v>
      </c>
      <c r="N307" s="329">
        <f>N313</f>
        <v>0</v>
      </c>
      <c r="O307" s="330">
        <f>O313+O322+O326</f>
        <v>18500000</v>
      </c>
      <c r="P307" s="276">
        <f>P313+P322+P326</f>
        <v>13810271.07</v>
      </c>
      <c r="Q307" s="277">
        <f t="shared" si="88"/>
        <v>0.74650113891891889</v>
      </c>
      <c r="R307" s="277">
        <f t="shared" si="88"/>
        <v>5.4054054054054049E-8</v>
      </c>
    </row>
    <row r="308" spans="2:18" hidden="1">
      <c r="B308" s="372" t="s">
        <v>169</v>
      </c>
      <c r="C308" s="373" t="s">
        <v>105</v>
      </c>
      <c r="D308" s="374" t="s">
        <v>9</v>
      </c>
      <c r="E308" s="375" t="s">
        <v>170</v>
      </c>
      <c r="F308" s="376"/>
      <c r="G308" s="314"/>
      <c r="H308" s="298">
        <f t="shared" ref="H308:K309" si="93">H309</f>
        <v>0</v>
      </c>
      <c r="I308" s="298">
        <f>I311+I312</f>
        <v>0</v>
      </c>
      <c r="J308" s="298">
        <f t="shared" si="93"/>
        <v>0</v>
      </c>
      <c r="K308" s="298">
        <f>K311+K312</f>
        <v>0</v>
      </c>
      <c r="L308" s="299"/>
      <c r="M308" s="298">
        <f>M311+M312</f>
        <v>0</v>
      </c>
      <c r="N308" s="300">
        <f t="shared" ref="M308:N309" si="94">N309</f>
        <v>0</v>
      </c>
      <c r="O308" s="275">
        <f t="shared" si="90"/>
        <v>0</v>
      </c>
      <c r="P308" s="276"/>
      <c r="Q308" s="277" t="e">
        <f t="shared" si="88"/>
        <v>#DIV/0!</v>
      </c>
      <c r="R308" s="277" t="e">
        <f t="shared" si="88"/>
        <v>#DIV/0!</v>
      </c>
    </row>
    <row r="309" spans="2:18" ht="25.5" hidden="1">
      <c r="B309" s="346" t="s">
        <v>160</v>
      </c>
      <c r="C309" s="279" t="s">
        <v>105</v>
      </c>
      <c r="D309" s="280" t="s">
        <v>9</v>
      </c>
      <c r="E309" s="288" t="s">
        <v>170</v>
      </c>
      <c r="F309" s="46" t="s">
        <v>171</v>
      </c>
      <c r="G309" s="281"/>
      <c r="H309" s="282">
        <f t="shared" si="93"/>
        <v>0</v>
      </c>
      <c r="I309" s="282">
        <f t="shared" si="93"/>
        <v>0</v>
      </c>
      <c r="J309" s="282">
        <f t="shared" si="93"/>
        <v>0</v>
      </c>
      <c r="K309" s="282">
        <f t="shared" si="93"/>
        <v>0</v>
      </c>
      <c r="L309" s="273"/>
      <c r="M309" s="282">
        <f t="shared" si="94"/>
        <v>0</v>
      </c>
      <c r="N309" s="305">
        <f t="shared" si="94"/>
        <v>0</v>
      </c>
      <c r="O309" s="275">
        <f t="shared" si="90"/>
        <v>0</v>
      </c>
      <c r="P309" s="276"/>
      <c r="Q309" s="277" t="e">
        <f t="shared" si="88"/>
        <v>#DIV/0!</v>
      </c>
      <c r="R309" s="277" t="e">
        <f t="shared" si="88"/>
        <v>#DIV/0!</v>
      </c>
    </row>
    <row r="310" spans="2:18" hidden="1">
      <c r="B310" s="346" t="s">
        <v>37</v>
      </c>
      <c r="C310" s="279" t="s">
        <v>105</v>
      </c>
      <c r="D310" s="280" t="s">
        <v>9</v>
      </c>
      <c r="E310" s="288" t="s">
        <v>170</v>
      </c>
      <c r="F310" s="46" t="s">
        <v>171</v>
      </c>
      <c r="G310" s="281" t="s">
        <v>52</v>
      </c>
      <c r="H310" s="282">
        <f t="shared" ref="H310:K310" si="95">H312</f>
        <v>0</v>
      </c>
      <c r="I310" s="282">
        <f t="shared" si="95"/>
        <v>0</v>
      </c>
      <c r="J310" s="282">
        <f t="shared" si="95"/>
        <v>0</v>
      </c>
      <c r="K310" s="282">
        <f t="shared" si="95"/>
        <v>0</v>
      </c>
      <c r="L310" s="273"/>
      <c r="M310" s="282">
        <f t="shared" ref="M310:N310" si="96">M312</f>
        <v>0</v>
      </c>
      <c r="N310" s="305">
        <f t="shared" si="96"/>
        <v>0</v>
      </c>
      <c r="O310" s="275">
        <f t="shared" si="90"/>
        <v>0</v>
      </c>
      <c r="P310" s="276"/>
      <c r="Q310" s="277" t="e">
        <f t="shared" si="88"/>
        <v>#DIV/0!</v>
      </c>
      <c r="R310" s="277" t="e">
        <f t="shared" si="88"/>
        <v>#DIV/0!</v>
      </c>
    </row>
    <row r="311" spans="2:18" hidden="1">
      <c r="B311" s="283" t="s">
        <v>35</v>
      </c>
      <c r="C311" s="279" t="s">
        <v>105</v>
      </c>
      <c r="D311" s="280" t="s">
        <v>9</v>
      </c>
      <c r="E311" s="288" t="s">
        <v>170</v>
      </c>
      <c r="F311" s="46" t="s">
        <v>171</v>
      </c>
      <c r="G311" s="281" t="s">
        <v>50</v>
      </c>
      <c r="H311" s="282">
        <v>0</v>
      </c>
      <c r="I311" s="282">
        <v>0</v>
      </c>
      <c r="J311" s="282">
        <v>0</v>
      </c>
      <c r="K311" s="282">
        <f>H311+I311</f>
        <v>0</v>
      </c>
      <c r="L311" s="273"/>
      <c r="M311" s="282">
        <v>0</v>
      </c>
      <c r="N311" s="305">
        <v>0</v>
      </c>
      <c r="O311" s="275">
        <f t="shared" si="90"/>
        <v>0</v>
      </c>
      <c r="P311" s="276"/>
      <c r="Q311" s="277" t="e">
        <f t="shared" si="88"/>
        <v>#DIV/0!</v>
      </c>
      <c r="R311" s="277" t="e">
        <f t="shared" si="88"/>
        <v>#DIV/0!</v>
      </c>
    </row>
    <row r="312" spans="2:18" hidden="1">
      <c r="B312" s="377" t="s">
        <v>38</v>
      </c>
      <c r="C312" s="308" t="s">
        <v>105</v>
      </c>
      <c r="D312" s="309" t="s">
        <v>9</v>
      </c>
      <c r="E312" s="310" t="s">
        <v>170</v>
      </c>
      <c r="F312" s="47" t="s">
        <v>171</v>
      </c>
      <c r="G312" s="311" t="s">
        <v>53</v>
      </c>
      <c r="H312" s="312">
        <v>0</v>
      </c>
      <c r="I312" s="312">
        <v>0</v>
      </c>
      <c r="J312" s="312">
        <v>0</v>
      </c>
      <c r="K312" s="312">
        <f>H312+I312+J312</f>
        <v>0</v>
      </c>
      <c r="L312" s="273"/>
      <c r="M312" s="312">
        <v>0</v>
      </c>
      <c r="N312" s="313">
        <v>0</v>
      </c>
      <c r="O312" s="275">
        <f t="shared" si="90"/>
        <v>0</v>
      </c>
      <c r="P312" s="276"/>
      <c r="Q312" s="277" t="e">
        <f t="shared" si="88"/>
        <v>#DIV/0!</v>
      </c>
      <c r="R312" s="277" t="e">
        <f t="shared" si="88"/>
        <v>#DIV/0!</v>
      </c>
    </row>
    <row r="313" spans="2:18" ht="19.5" customHeight="1">
      <c r="B313" s="149" t="s">
        <v>263</v>
      </c>
      <c r="C313" s="167" t="s">
        <v>105</v>
      </c>
      <c r="D313" s="167" t="s">
        <v>9</v>
      </c>
      <c r="E313" s="167">
        <v>5606014</v>
      </c>
      <c r="F313" s="155" t="s">
        <v>173</v>
      </c>
      <c r="G313" s="167"/>
      <c r="H313" s="133">
        <f>H314+H318</f>
        <v>14500000</v>
      </c>
      <c r="I313" s="133">
        <f t="shared" si="91"/>
        <v>0</v>
      </c>
      <c r="J313" s="133">
        <f>J314+J318</f>
        <v>0</v>
      </c>
      <c r="K313" s="133">
        <f>H313+J313</f>
        <v>14500000</v>
      </c>
      <c r="L313" s="155"/>
      <c r="M313" s="133">
        <f t="shared" si="92"/>
        <v>0</v>
      </c>
      <c r="N313" s="133">
        <f>N314+N318</f>
        <v>0</v>
      </c>
      <c r="O313" s="156">
        <v>18500000</v>
      </c>
      <c r="P313" s="100">
        <v>13810271.07</v>
      </c>
      <c r="Q313" s="457">
        <f t="shared" si="88"/>
        <v>0.74650113891891889</v>
      </c>
      <c r="R313" s="457">
        <v>0.73199999999999998</v>
      </c>
    </row>
    <row r="314" spans="2:18" ht="24" hidden="1">
      <c r="B314" s="266" t="s">
        <v>172</v>
      </c>
      <c r="C314" s="378" t="s">
        <v>105</v>
      </c>
      <c r="D314" s="379" t="s">
        <v>9</v>
      </c>
      <c r="E314" s="379">
        <v>4409900</v>
      </c>
      <c r="F314" s="380" t="s">
        <v>173</v>
      </c>
      <c r="G314" s="381"/>
      <c r="H314" s="271">
        <f t="shared" ref="H314:K316" si="97">H315</f>
        <v>12315000</v>
      </c>
      <c r="I314" s="271">
        <f t="shared" si="91"/>
        <v>0</v>
      </c>
      <c r="J314" s="271">
        <f t="shared" si="97"/>
        <v>1111662</v>
      </c>
      <c r="K314" s="271">
        <f t="shared" si="97"/>
        <v>13426662</v>
      </c>
      <c r="L314" s="273"/>
      <c r="M314" s="271">
        <f t="shared" si="92"/>
        <v>0</v>
      </c>
      <c r="N314" s="317">
        <f t="shared" si="92"/>
        <v>0</v>
      </c>
      <c r="O314" s="275">
        <f t="shared" si="90"/>
        <v>13426662</v>
      </c>
      <c r="P314" s="276">
        <f>P315</f>
        <v>4800000</v>
      </c>
      <c r="Q314" s="277">
        <f t="shared" si="88"/>
        <v>0.35749764163274533</v>
      </c>
      <c r="R314" s="277">
        <f t="shared" si="88"/>
        <v>7.4478675340155277E-8</v>
      </c>
    </row>
    <row r="315" spans="2:18" hidden="1">
      <c r="B315" s="283" t="s">
        <v>17</v>
      </c>
      <c r="C315" s="382" t="s">
        <v>105</v>
      </c>
      <c r="D315" s="383" t="s">
        <v>9</v>
      </c>
      <c r="E315" s="383">
        <v>4409900</v>
      </c>
      <c r="F315" s="364" t="s">
        <v>173</v>
      </c>
      <c r="G315" s="366" t="s">
        <v>18</v>
      </c>
      <c r="H315" s="282">
        <f t="shared" si="97"/>
        <v>12315000</v>
      </c>
      <c r="I315" s="282">
        <f t="shared" si="91"/>
        <v>0</v>
      </c>
      <c r="J315" s="282">
        <f t="shared" si="97"/>
        <v>1111662</v>
      </c>
      <c r="K315" s="282">
        <f t="shared" si="97"/>
        <v>13426662</v>
      </c>
      <c r="L315" s="273"/>
      <c r="M315" s="282">
        <f t="shared" si="92"/>
        <v>0</v>
      </c>
      <c r="N315" s="305">
        <f t="shared" si="92"/>
        <v>0</v>
      </c>
      <c r="O315" s="275">
        <f t="shared" si="90"/>
        <v>13426662</v>
      </c>
      <c r="P315" s="276">
        <f>P316</f>
        <v>4800000</v>
      </c>
      <c r="Q315" s="277">
        <f t="shared" si="88"/>
        <v>0.35749764163274533</v>
      </c>
      <c r="R315" s="277">
        <f t="shared" si="88"/>
        <v>7.4478675340155277E-8</v>
      </c>
    </row>
    <row r="316" spans="2:18" ht="15" hidden="1" customHeight="1">
      <c r="B316" s="283" t="s">
        <v>82</v>
      </c>
      <c r="C316" s="382" t="s">
        <v>105</v>
      </c>
      <c r="D316" s="383" t="s">
        <v>9</v>
      </c>
      <c r="E316" s="383">
        <v>4409900</v>
      </c>
      <c r="F316" s="364" t="s">
        <v>173</v>
      </c>
      <c r="G316" s="366" t="s">
        <v>83</v>
      </c>
      <c r="H316" s="282">
        <f t="shared" si="97"/>
        <v>12315000</v>
      </c>
      <c r="I316" s="282">
        <f t="shared" si="91"/>
        <v>0</v>
      </c>
      <c r="J316" s="282">
        <f t="shared" si="97"/>
        <v>1111662</v>
      </c>
      <c r="K316" s="282">
        <f t="shared" si="97"/>
        <v>13426662</v>
      </c>
      <c r="L316" s="273"/>
      <c r="M316" s="282">
        <f t="shared" si="92"/>
        <v>0</v>
      </c>
      <c r="N316" s="305">
        <f t="shared" si="92"/>
        <v>0</v>
      </c>
      <c r="O316" s="275">
        <f t="shared" si="90"/>
        <v>13426662</v>
      </c>
      <c r="P316" s="276">
        <f>P317</f>
        <v>4800000</v>
      </c>
      <c r="Q316" s="277">
        <f t="shared" si="88"/>
        <v>0.35749764163274533</v>
      </c>
      <c r="R316" s="277">
        <f t="shared" si="88"/>
        <v>7.4478675340155277E-8</v>
      </c>
    </row>
    <row r="317" spans="2:18" ht="27" hidden="1" customHeight="1">
      <c r="B317" s="283" t="s">
        <v>143</v>
      </c>
      <c r="C317" s="382" t="s">
        <v>105</v>
      </c>
      <c r="D317" s="383" t="s">
        <v>9</v>
      </c>
      <c r="E317" s="383">
        <v>5606014</v>
      </c>
      <c r="F317" s="364" t="s">
        <v>173</v>
      </c>
      <c r="G317" s="366" t="s">
        <v>85</v>
      </c>
      <c r="H317" s="282">
        <v>12315000</v>
      </c>
      <c r="I317" s="282">
        <v>0</v>
      </c>
      <c r="J317" s="282">
        <v>1111662</v>
      </c>
      <c r="K317" s="282">
        <f>H317+J317+I317</f>
        <v>13426662</v>
      </c>
      <c r="L317" s="273"/>
      <c r="M317" s="282">
        <v>0</v>
      </c>
      <c r="N317" s="305">
        <v>0</v>
      </c>
      <c r="O317" s="275">
        <v>19200000</v>
      </c>
      <c r="P317" s="286">
        <v>4800000</v>
      </c>
      <c r="Q317" s="277">
        <f t="shared" si="88"/>
        <v>0.25</v>
      </c>
      <c r="R317" s="277">
        <f t="shared" si="88"/>
        <v>5.2083333333333333E-8</v>
      </c>
    </row>
    <row r="318" spans="2:18" hidden="1">
      <c r="B318" s="344" t="s">
        <v>247</v>
      </c>
      <c r="C318" s="384" t="s">
        <v>105</v>
      </c>
      <c r="D318" s="385" t="s">
        <v>9</v>
      </c>
      <c r="E318" s="385">
        <v>5607073</v>
      </c>
      <c r="F318" s="386" t="s">
        <v>173</v>
      </c>
      <c r="G318" s="365"/>
      <c r="H318" s="298">
        <f t="shared" ref="H318:N320" si="98">H319</f>
        <v>2185000</v>
      </c>
      <c r="I318" s="298">
        <f t="shared" si="98"/>
        <v>0</v>
      </c>
      <c r="J318" s="298">
        <f t="shared" si="98"/>
        <v>-1111662</v>
      </c>
      <c r="K318" s="298">
        <f t="shared" si="98"/>
        <v>1073338</v>
      </c>
      <c r="L318" s="299"/>
      <c r="M318" s="298">
        <f t="shared" si="98"/>
        <v>0</v>
      </c>
      <c r="N318" s="300">
        <f t="shared" si="98"/>
        <v>0</v>
      </c>
      <c r="O318" s="347">
        <f>O321</f>
        <v>0</v>
      </c>
      <c r="P318" s="348">
        <f>P319</f>
        <v>0</v>
      </c>
      <c r="Q318" s="349" t="e">
        <f t="shared" si="88"/>
        <v>#DIV/0!</v>
      </c>
      <c r="R318" s="349" t="e">
        <f t="shared" si="88"/>
        <v>#DIV/0!</v>
      </c>
    </row>
    <row r="319" spans="2:18" hidden="1">
      <c r="B319" s="283" t="s">
        <v>17</v>
      </c>
      <c r="C319" s="382" t="s">
        <v>105</v>
      </c>
      <c r="D319" s="383" t="s">
        <v>9</v>
      </c>
      <c r="E319" s="383">
        <v>4409900</v>
      </c>
      <c r="F319" s="364" t="s">
        <v>81</v>
      </c>
      <c r="G319" s="366" t="s">
        <v>18</v>
      </c>
      <c r="H319" s="282">
        <f t="shared" si="98"/>
        <v>2185000</v>
      </c>
      <c r="I319" s="282">
        <f t="shared" si="98"/>
        <v>0</v>
      </c>
      <c r="J319" s="282">
        <f t="shared" si="98"/>
        <v>-1111662</v>
      </c>
      <c r="K319" s="282">
        <f t="shared" si="98"/>
        <v>1073338</v>
      </c>
      <c r="L319" s="273"/>
      <c r="M319" s="282">
        <f t="shared" si="98"/>
        <v>0</v>
      </c>
      <c r="N319" s="305">
        <f t="shared" si="98"/>
        <v>0</v>
      </c>
      <c r="O319" s="275">
        <f t="shared" si="90"/>
        <v>1073338</v>
      </c>
      <c r="P319" s="287">
        <f>P320</f>
        <v>0</v>
      </c>
      <c r="Q319" s="277">
        <f t="shared" si="88"/>
        <v>0</v>
      </c>
      <c r="R319" s="277" t="e">
        <f t="shared" si="88"/>
        <v>#DIV/0!</v>
      </c>
    </row>
    <row r="320" spans="2:18" ht="16.5" hidden="1" customHeight="1">
      <c r="B320" s="283" t="s">
        <v>82</v>
      </c>
      <c r="C320" s="382" t="s">
        <v>105</v>
      </c>
      <c r="D320" s="383" t="s">
        <v>9</v>
      </c>
      <c r="E320" s="383">
        <v>4409900</v>
      </c>
      <c r="F320" s="364" t="s">
        <v>81</v>
      </c>
      <c r="G320" s="366" t="s">
        <v>83</v>
      </c>
      <c r="H320" s="282">
        <f t="shared" si="98"/>
        <v>2185000</v>
      </c>
      <c r="I320" s="282">
        <f t="shared" si="98"/>
        <v>0</v>
      </c>
      <c r="J320" s="282">
        <f t="shared" si="98"/>
        <v>-1111662</v>
      </c>
      <c r="K320" s="282">
        <f t="shared" si="98"/>
        <v>1073338</v>
      </c>
      <c r="L320" s="273"/>
      <c r="M320" s="282">
        <f t="shared" si="98"/>
        <v>0</v>
      </c>
      <c r="N320" s="305">
        <f t="shared" si="98"/>
        <v>0</v>
      </c>
      <c r="O320" s="275">
        <f t="shared" si="90"/>
        <v>1073338</v>
      </c>
      <c r="P320" s="287">
        <f>P321</f>
        <v>0</v>
      </c>
      <c r="Q320" s="277">
        <f t="shared" si="88"/>
        <v>0</v>
      </c>
      <c r="R320" s="277" t="e">
        <f t="shared" si="88"/>
        <v>#DIV/0!</v>
      </c>
    </row>
    <row r="321" spans="2:18" ht="26.25" hidden="1" customHeight="1">
      <c r="B321" s="307" t="s">
        <v>143</v>
      </c>
      <c r="C321" s="387" t="s">
        <v>105</v>
      </c>
      <c r="D321" s="388" t="s">
        <v>9</v>
      </c>
      <c r="E321" s="383">
        <v>5607073</v>
      </c>
      <c r="F321" s="389" t="s">
        <v>173</v>
      </c>
      <c r="G321" s="390" t="s">
        <v>85</v>
      </c>
      <c r="H321" s="312">
        <v>2185000</v>
      </c>
      <c r="I321" s="312">
        <v>0</v>
      </c>
      <c r="J321" s="312">
        <v>-1111662</v>
      </c>
      <c r="K321" s="312">
        <f t="shared" ref="K321:K343" si="99">H321+J321+I321</f>
        <v>1073338</v>
      </c>
      <c r="L321" s="273"/>
      <c r="M321" s="312">
        <v>0</v>
      </c>
      <c r="N321" s="313">
        <v>0</v>
      </c>
      <c r="O321" s="275">
        <v>0</v>
      </c>
      <c r="P321" s="287">
        <v>0</v>
      </c>
      <c r="Q321" s="277" t="e">
        <f t="shared" si="88"/>
        <v>#DIV/0!</v>
      </c>
      <c r="R321" s="277" t="e">
        <f t="shared" si="88"/>
        <v>#DIV/0!</v>
      </c>
    </row>
    <row r="322" spans="2:18" ht="29.25" hidden="1" customHeight="1">
      <c r="B322" s="391" t="s">
        <v>174</v>
      </c>
      <c r="C322" s="314" t="s">
        <v>105</v>
      </c>
      <c r="D322" s="314" t="s">
        <v>9</v>
      </c>
      <c r="E322" s="314" t="s">
        <v>233</v>
      </c>
      <c r="F322" s="392"/>
      <c r="G322" s="392"/>
      <c r="H322" s="298">
        <f>H323</f>
        <v>0</v>
      </c>
      <c r="I322" s="298">
        <f>I323</f>
        <v>0</v>
      </c>
      <c r="J322" s="298">
        <f>J323</f>
        <v>5000</v>
      </c>
      <c r="K322" s="298">
        <f t="shared" si="99"/>
        <v>5000</v>
      </c>
      <c r="L322" s="314"/>
      <c r="M322" s="298">
        <f>M323</f>
        <v>0</v>
      </c>
      <c r="N322" s="298">
        <f>N323</f>
        <v>0</v>
      </c>
      <c r="O322" s="315">
        <f>O325</f>
        <v>0</v>
      </c>
      <c r="P322" s="302">
        <f>P323</f>
        <v>0</v>
      </c>
      <c r="Q322" s="303" t="e">
        <f t="shared" si="88"/>
        <v>#DIV/0!</v>
      </c>
      <c r="R322" s="303" t="e">
        <f t="shared" si="88"/>
        <v>#DIV/0!</v>
      </c>
    </row>
    <row r="323" spans="2:18" ht="24" hidden="1">
      <c r="B323" s="393" t="s">
        <v>176</v>
      </c>
      <c r="C323" s="316" t="s">
        <v>105</v>
      </c>
      <c r="D323" s="267" t="s">
        <v>9</v>
      </c>
      <c r="E323" s="268" t="s">
        <v>175</v>
      </c>
      <c r="F323" s="364" t="s">
        <v>57</v>
      </c>
      <c r="G323" s="381"/>
      <c r="H323" s="271">
        <f>H324</f>
        <v>0</v>
      </c>
      <c r="I323" s="271">
        <f t="shared" ref="I323:J324" si="100">I324</f>
        <v>0</v>
      </c>
      <c r="J323" s="271">
        <f t="shared" si="100"/>
        <v>5000</v>
      </c>
      <c r="K323" s="271">
        <f t="shared" si="99"/>
        <v>5000</v>
      </c>
      <c r="L323" s="273"/>
      <c r="M323" s="271">
        <f t="shared" ref="M323:N324" si="101">M324</f>
        <v>0</v>
      </c>
      <c r="N323" s="317">
        <f t="shared" si="101"/>
        <v>0</v>
      </c>
      <c r="O323" s="275">
        <f t="shared" si="90"/>
        <v>5000</v>
      </c>
      <c r="P323" s="276">
        <f>P324</f>
        <v>0</v>
      </c>
      <c r="Q323" s="277">
        <f t="shared" si="88"/>
        <v>0</v>
      </c>
      <c r="R323" s="277" t="e">
        <f t="shared" si="88"/>
        <v>#DIV/0!</v>
      </c>
    </row>
    <row r="324" spans="2:18" hidden="1">
      <c r="B324" s="283" t="s">
        <v>17</v>
      </c>
      <c r="C324" s="267" t="s">
        <v>105</v>
      </c>
      <c r="D324" s="280" t="s">
        <v>9</v>
      </c>
      <c r="E324" s="280" t="s">
        <v>175</v>
      </c>
      <c r="F324" s="364" t="s">
        <v>57</v>
      </c>
      <c r="G324" s="366" t="s">
        <v>18</v>
      </c>
      <c r="H324" s="282">
        <f>H325</f>
        <v>0</v>
      </c>
      <c r="I324" s="282">
        <f t="shared" si="100"/>
        <v>0</v>
      </c>
      <c r="J324" s="282">
        <f t="shared" si="100"/>
        <v>5000</v>
      </c>
      <c r="K324" s="282">
        <f t="shared" si="99"/>
        <v>5000</v>
      </c>
      <c r="L324" s="273"/>
      <c r="M324" s="282">
        <f t="shared" si="101"/>
        <v>0</v>
      </c>
      <c r="N324" s="305">
        <f t="shared" si="101"/>
        <v>0</v>
      </c>
      <c r="O324" s="275">
        <f t="shared" si="90"/>
        <v>5000</v>
      </c>
      <c r="P324" s="276">
        <f>P325</f>
        <v>0</v>
      </c>
      <c r="Q324" s="277">
        <f t="shared" si="88"/>
        <v>0</v>
      </c>
      <c r="R324" s="277" t="e">
        <f t="shared" si="88"/>
        <v>#DIV/0!</v>
      </c>
    </row>
    <row r="325" spans="2:18" hidden="1">
      <c r="B325" s="283" t="s">
        <v>36</v>
      </c>
      <c r="C325" s="279" t="s">
        <v>105</v>
      </c>
      <c r="D325" s="280" t="s">
        <v>9</v>
      </c>
      <c r="E325" s="345" t="s">
        <v>233</v>
      </c>
      <c r="F325" s="364" t="s">
        <v>57</v>
      </c>
      <c r="G325" s="366" t="s">
        <v>51</v>
      </c>
      <c r="H325" s="282">
        <v>0</v>
      </c>
      <c r="I325" s="282">
        <v>0</v>
      </c>
      <c r="J325" s="282">
        <v>5000</v>
      </c>
      <c r="K325" s="282">
        <f t="shared" si="99"/>
        <v>5000</v>
      </c>
      <c r="L325" s="273"/>
      <c r="M325" s="282">
        <v>0</v>
      </c>
      <c r="N325" s="305">
        <v>0</v>
      </c>
      <c r="O325" s="275">
        <v>0</v>
      </c>
      <c r="P325" s="340">
        <v>0</v>
      </c>
      <c r="Q325" s="277">
        <v>0</v>
      </c>
      <c r="R325" s="277">
        <v>0</v>
      </c>
    </row>
    <row r="326" spans="2:18" ht="21" hidden="1" customHeight="1">
      <c r="B326" s="391" t="s">
        <v>177</v>
      </c>
      <c r="C326" s="394" t="s">
        <v>105</v>
      </c>
      <c r="D326" s="395" t="s">
        <v>9</v>
      </c>
      <c r="E326" s="395">
        <v>5700059</v>
      </c>
      <c r="F326" s="396"/>
      <c r="G326" s="397"/>
      <c r="H326" s="298">
        <f>H327</f>
        <v>4000000</v>
      </c>
      <c r="I326" s="298">
        <f t="shared" ref="I326:I327" si="102">I327</f>
        <v>0</v>
      </c>
      <c r="J326" s="298">
        <f>J329+J341</f>
        <v>-5000</v>
      </c>
      <c r="K326" s="298">
        <f t="shared" si="99"/>
        <v>3995000</v>
      </c>
      <c r="L326" s="299"/>
      <c r="M326" s="298">
        <f t="shared" ref="M326:M327" si="103">M327</f>
        <v>0</v>
      </c>
      <c r="N326" s="300">
        <f>N329+N341</f>
        <v>169592</v>
      </c>
      <c r="O326" s="315">
        <f>O331+O332+O333+O335+O336+O337+O338+O339+O340+O342+O343</f>
        <v>0</v>
      </c>
      <c r="P326" s="302">
        <f>P327+P336</f>
        <v>0</v>
      </c>
      <c r="Q326" s="303" t="e">
        <f t="shared" si="88"/>
        <v>#DIV/0!</v>
      </c>
      <c r="R326" s="303" t="e">
        <f t="shared" si="88"/>
        <v>#DIV/0!</v>
      </c>
    </row>
    <row r="327" spans="2:18" ht="24" hidden="1">
      <c r="B327" s="278" t="s">
        <v>176</v>
      </c>
      <c r="C327" s="382" t="s">
        <v>105</v>
      </c>
      <c r="D327" s="383" t="s">
        <v>9</v>
      </c>
      <c r="E327" s="383">
        <v>4429900</v>
      </c>
      <c r="F327" s="398"/>
      <c r="G327" s="399"/>
      <c r="H327" s="282">
        <f>H328</f>
        <v>4000000</v>
      </c>
      <c r="I327" s="282">
        <f t="shared" si="102"/>
        <v>0</v>
      </c>
      <c r="J327" s="282">
        <f>J328</f>
        <v>-5000</v>
      </c>
      <c r="K327" s="282">
        <f t="shared" si="99"/>
        <v>3995000</v>
      </c>
      <c r="L327" s="273"/>
      <c r="M327" s="282">
        <f t="shared" si="103"/>
        <v>0</v>
      </c>
      <c r="N327" s="305">
        <f>N328</f>
        <v>169592</v>
      </c>
      <c r="O327" s="275">
        <f t="shared" si="90"/>
        <v>4164592</v>
      </c>
      <c r="P327" s="276">
        <f>P328</f>
        <v>0</v>
      </c>
      <c r="Q327" s="277">
        <f t="shared" si="88"/>
        <v>0</v>
      </c>
      <c r="R327" s="277" t="e">
        <f t="shared" si="88"/>
        <v>#DIV/0!</v>
      </c>
    </row>
    <row r="328" spans="2:18" hidden="1">
      <c r="B328" s="283" t="s">
        <v>160</v>
      </c>
      <c r="C328" s="382" t="s">
        <v>105</v>
      </c>
      <c r="D328" s="383" t="s">
        <v>9</v>
      </c>
      <c r="E328" s="383">
        <v>4429900</v>
      </c>
      <c r="F328" s="364" t="s">
        <v>171</v>
      </c>
      <c r="G328" s="365"/>
      <c r="H328" s="282">
        <f>H329+H341</f>
        <v>4000000</v>
      </c>
      <c r="I328" s="282">
        <f>I329+I341</f>
        <v>0</v>
      </c>
      <c r="J328" s="282">
        <f>J329+J341</f>
        <v>-5000</v>
      </c>
      <c r="K328" s="282">
        <f t="shared" si="99"/>
        <v>3995000</v>
      </c>
      <c r="L328" s="273"/>
      <c r="M328" s="282">
        <f>M329+M341</f>
        <v>0</v>
      </c>
      <c r="N328" s="305">
        <f>N329+N341</f>
        <v>169592</v>
      </c>
      <c r="O328" s="275">
        <f t="shared" si="90"/>
        <v>4164592</v>
      </c>
      <c r="P328" s="276">
        <f>P329+P341</f>
        <v>0</v>
      </c>
      <c r="Q328" s="277">
        <f t="shared" si="88"/>
        <v>0</v>
      </c>
      <c r="R328" s="277" t="e">
        <f t="shared" si="88"/>
        <v>#DIV/0!</v>
      </c>
    </row>
    <row r="329" spans="2:18" hidden="1">
      <c r="B329" s="283" t="s">
        <v>17</v>
      </c>
      <c r="C329" s="382" t="s">
        <v>105</v>
      </c>
      <c r="D329" s="383" t="s">
        <v>9</v>
      </c>
      <c r="E329" s="383">
        <v>4429900</v>
      </c>
      <c r="F329" s="364" t="s">
        <v>171</v>
      </c>
      <c r="G329" s="366" t="s">
        <v>18</v>
      </c>
      <c r="H329" s="282">
        <f>H330+H334+H340</f>
        <v>3830000</v>
      </c>
      <c r="I329" s="282">
        <f>I330+I334+I340</f>
        <v>170000</v>
      </c>
      <c r="J329" s="282">
        <f>J330+J334+J340</f>
        <v>-5000</v>
      </c>
      <c r="K329" s="282">
        <f t="shared" si="99"/>
        <v>3995000</v>
      </c>
      <c r="L329" s="273"/>
      <c r="M329" s="282">
        <f>M330+M334+M340</f>
        <v>-14967</v>
      </c>
      <c r="N329" s="305">
        <f>N330+N334+N340</f>
        <v>169592</v>
      </c>
      <c r="O329" s="275">
        <f t="shared" si="90"/>
        <v>4149625</v>
      </c>
      <c r="P329" s="276">
        <f>P330+P334+P340</f>
        <v>0</v>
      </c>
      <c r="Q329" s="277">
        <f t="shared" si="88"/>
        <v>0</v>
      </c>
      <c r="R329" s="277" t="e">
        <f t="shared" si="88"/>
        <v>#DIV/0!</v>
      </c>
    </row>
    <row r="330" spans="2:18" ht="17.25" hidden="1" customHeight="1">
      <c r="B330" s="283" t="s">
        <v>19</v>
      </c>
      <c r="C330" s="382" t="s">
        <v>105</v>
      </c>
      <c r="D330" s="383" t="s">
        <v>9</v>
      </c>
      <c r="E330" s="383">
        <v>4429900</v>
      </c>
      <c r="F330" s="364" t="s">
        <v>171</v>
      </c>
      <c r="G330" s="366" t="s">
        <v>20</v>
      </c>
      <c r="H330" s="282">
        <f>H331+H332+H333</f>
        <v>3634992</v>
      </c>
      <c r="I330" s="282">
        <f>I331+I332+I333</f>
        <v>112205</v>
      </c>
      <c r="J330" s="282">
        <f>J331+J332+J333</f>
        <v>0</v>
      </c>
      <c r="K330" s="282">
        <f t="shared" si="99"/>
        <v>3747197</v>
      </c>
      <c r="L330" s="273"/>
      <c r="M330" s="282">
        <f>M331+M332+M333</f>
        <v>0</v>
      </c>
      <c r="N330" s="305">
        <f>N331+N332+N333</f>
        <v>0</v>
      </c>
      <c r="O330" s="275">
        <f t="shared" si="90"/>
        <v>3747197</v>
      </c>
      <c r="P330" s="276">
        <f>P331+P332+P333</f>
        <v>0</v>
      </c>
      <c r="Q330" s="277">
        <f t="shared" si="88"/>
        <v>0</v>
      </c>
      <c r="R330" s="277" t="e">
        <f t="shared" si="88"/>
        <v>#DIV/0!</v>
      </c>
    </row>
    <row r="331" spans="2:18" hidden="1">
      <c r="B331" s="283" t="s">
        <v>21</v>
      </c>
      <c r="C331" s="382" t="s">
        <v>105</v>
      </c>
      <c r="D331" s="383" t="s">
        <v>9</v>
      </c>
      <c r="E331" s="383">
        <v>5700059</v>
      </c>
      <c r="F331" s="364" t="s">
        <v>234</v>
      </c>
      <c r="G331" s="366" t="s">
        <v>22</v>
      </c>
      <c r="H331" s="282">
        <v>3056368</v>
      </c>
      <c r="I331" s="282">
        <v>-178798</v>
      </c>
      <c r="J331" s="282">
        <v>0</v>
      </c>
      <c r="K331" s="282">
        <f t="shared" si="99"/>
        <v>2877570</v>
      </c>
      <c r="L331" s="273"/>
      <c r="M331" s="282">
        <v>0</v>
      </c>
      <c r="N331" s="305">
        <v>0</v>
      </c>
      <c r="O331" s="275">
        <v>0</v>
      </c>
      <c r="P331" s="286">
        <v>0</v>
      </c>
      <c r="Q331" s="277" t="e">
        <f t="shared" si="88"/>
        <v>#DIV/0!</v>
      </c>
      <c r="R331" s="277" t="e">
        <f t="shared" si="88"/>
        <v>#DIV/0!</v>
      </c>
    </row>
    <row r="332" spans="2:18" hidden="1">
      <c r="B332" s="283" t="s">
        <v>23</v>
      </c>
      <c r="C332" s="382" t="s">
        <v>105</v>
      </c>
      <c r="D332" s="383" t="s">
        <v>9</v>
      </c>
      <c r="E332" s="383">
        <v>5700059</v>
      </c>
      <c r="F332" s="364" t="s">
        <v>235</v>
      </c>
      <c r="G332" s="366" t="s">
        <v>24</v>
      </c>
      <c r="H332" s="282">
        <v>4600</v>
      </c>
      <c r="I332" s="282">
        <v>-4000</v>
      </c>
      <c r="J332" s="282">
        <v>0</v>
      </c>
      <c r="K332" s="282">
        <f t="shared" si="99"/>
        <v>600</v>
      </c>
      <c r="L332" s="273"/>
      <c r="M332" s="282">
        <v>0</v>
      </c>
      <c r="N332" s="305">
        <v>0</v>
      </c>
      <c r="O332" s="275">
        <v>0</v>
      </c>
      <c r="P332" s="287">
        <v>0</v>
      </c>
      <c r="Q332" s="277" t="e">
        <f t="shared" si="88"/>
        <v>#DIV/0!</v>
      </c>
      <c r="R332" s="277" t="e">
        <f t="shared" si="88"/>
        <v>#DIV/0!</v>
      </c>
    </row>
    <row r="333" spans="2:18" hidden="1">
      <c r="B333" s="283" t="s">
        <v>25</v>
      </c>
      <c r="C333" s="382" t="s">
        <v>105</v>
      </c>
      <c r="D333" s="383" t="s">
        <v>9</v>
      </c>
      <c r="E333" s="383">
        <v>5700059</v>
      </c>
      <c r="F333" s="364" t="s">
        <v>234</v>
      </c>
      <c r="G333" s="366" t="s">
        <v>26</v>
      </c>
      <c r="H333" s="282">
        <v>574024</v>
      </c>
      <c r="I333" s="282">
        <v>295003</v>
      </c>
      <c r="J333" s="282">
        <v>0</v>
      </c>
      <c r="K333" s="282">
        <f t="shared" si="99"/>
        <v>869027</v>
      </c>
      <c r="L333" s="273"/>
      <c r="M333" s="282">
        <v>0</v>
      </c>
      <c r="N333" s="305">
        <v>0</v>
      </c>
      <c r="O333" s="275">
        <v>0</v>
      </c>
      <c r="P333" s="287">
        <v>0</v>
      </c>
      <c r="Q333" s="277" t="e">
        <f t="shared" si="88"/>
        <v>#DIV/0!</v>
      </c>
      <c r="R333" s="277" t="e">
        <f t="shared" si="88"/>
        <v>#DIV/0!</v>
      </c>
    </row>
    <row r="334" spans="2:18" hidden="1">
      <c r="B334" s="283" t="s">
        <v>31</v>
      </c>
      <c r="C334" s="382" t="s">
        <v>105</v>
      </c>
      <c r="D334" s="383" t="s">
        <v>9</v>
      </c>
      <c r="E334" s="400">
        <v>4429900</v>
      </c>
      <c r="F334" s="364" t="s">
        <v>171</v>
      </c>
      <c r="G334" s="366" t="s">
        <v>43</v>
      </c>
      <c r="H334" s="282">
        <f>H335+H336+H337+H338+H339</f>
        <v>175008</v>
      </c>
      <c r="I334" s="282">
        <f>I335+I336+I337+I338+I339</f>
        <v>67795</v>
      </c>
      <c r="J334" s="282">
        <f>J335+J336+J337+J338+J339</f>
        <v>0</v>
      </c>
      <c r="K334" s="282">
        <f t="shared" si="99"/>
        <v>242803</v>
      </c>
      <c r="L334" s="273"/>
      <c r="M334" s="282">
        <f>M335+M336+M337+M338+M339</f>
        <v>-51967</v>
      </c>
      <c r="N334" s="305">
        <f>N335+N336+N337+N338+N339</f>
        <v>169592</v>
      </c>
      <c r="O334" s="275">
        <f t="shared" si="90"/>
        <v>360428</v>
      </c>
      <c r="P334" s="287">
        <f>P335+P337+P338+P339</f>
        <v>0</v>
      </c>
      <c r="Q334" s="277">
        <f t="shared" si="88"/>
        <v>0</v>
      </c>
      <c r="R334" s="277" t="e">
        <f t="shared" si="88"/>
        <v>#DIV/0!</v>
      </c>
    </row>
    <row r="335" spans="2:18" hidden="1">
      <c r="B335" s="283" t="s">
        <v>32</v>
      </c>
      <c r="C335" s="382" t="s">
        <v>105</v>
      </c>
      <c r="D335" s="383" t="s">
        <v>9</v>
      </c>
      <c r="E335" s="383">
        <v>5700059</v>
      </c>
      <c r="F335" s="364" t="s">
        <v>204</v>
      </c>
      <c r="G335" s="366" t="s">
        <v>44</v>
      </c>
      <c r="H335" s="282">
        <v>100000</v>
      </c>
      <c r="I335" s="282">
        <v>-20000</v>
      </c>
      <c r="J335" s="282">
        <v>0</v>
      </c>
      <c r="K335" s="282">
        <f t="shared" si="99"/>
        <v>80000</v>
      </c>
      <c r="L335" s="273"/>
      <c r="M335" s="282">
        <v>-6000</v>
      </c>
      <c r="N335" s="305">
        <v>0</v>
      </c>
      <c r="O335" s="275">
        <v>0</v>
      </c>
      <c r="P335" s="287">
        <v>0</v>
      </c>
      <c r="Q335" s="277" t="e">
        <f t="shared" si="88"/>
        <v>#DIV/0!</v>
      </c>
      <c r="R335" s="277" t="e">
        <f t="shared" si="88"/>
        <v>#DIV/0!</v>
      </c>
    </row>
    <row r="336" spans="2:18" hidden="1">
      <c r="B336" s="283" t="s">
        <v>33</v>
      </c>
      <c r="C336" s="382" t="s">
        <v>105</v>
      </c>
      <c r="D336" s="383" t="s">
        <v>9</v>
      </c>
      <c r="E336" s="383">
        <v>5700059</v>
      </c>
      <c r="F336" s="364" t="s">
        <v>204</v>
      </c>
      <c r="G336" s="366" t="s">
        <v>45</v>
      </c>
      <c r="H336" s="282">
        <v>8000</v>
      </c>
      <c r="I336" s="282">
        <v>-8000</v>
      </c>
      <c r="J336" s="282">
        <v>0</v>
      </c>
      <c r="K336" s="282">
        <f t="shared" si="99"/>
        <v>0</v>
      </c>
      <c r="L336" s="273"/>
      <c r="M336" s="282">
        <v>0</v>
      </c>
      <c r="N336" s="305">
        <v>0</v>
      </c>
      <c r="O336" s="275">
        <v>0</v>
      </c>
      <c r="P336" s="287">
        <v>0</v>
      </c>
      <c r="Q336" s="277" t="e">
        <f t="shared" si="88"/>
        <v>#DIV/0!</v>
      </c>
      <c r="R336" s="277" t="e">
        <f t="shared" si="88"/>
        <v>#DIV/0!</v>
      </c>
    </row>
    <row r="337" spans="2:18" hidden="1">
      <c r="B337" s="283" t="s">
        <v>46</v>
      </c>
      <c r="C337" s="382" t="s">
        <v>105</v>
      </c>
      <c r="D337" s="383" t="s">
        <v>9</v>
      </c>
      <c r="E337" s="383">
        <v>5700059</v>
      </c>
      <c r="F337" s="401" t="s">
        <v>204</v>
      </c>
      <c r="G337" s="366" t="s">
        <v>47</v>
      </c>
      <c r="H337" s="282">
        <v>0</v>
      </c>
      <c r="I337" s="282">
        <v>158352</v>
      </c>
      <c r="J337" s="282">
        <v>0</v>
      </c>
      <c r="K337" s="282">
        <f t="shared" si="99"/>
        <v>158352</v>
      </c>
      <c r="L337" s="273"/>
      <c r="M337" s="282">
        <v>-69000</v>
      </c>
      <c r="N337" s="305">
        <v>108000</v>
      </c>
      <c r="O337" s="275">
        <v>0</v>
      </c>
      <c r="P337" s="287">
        <v>0</v>
      </c>
      <c r="Q337" s="277" t="e">
        <f t="shared" si="88"/>
        <v>#DIV/0!</v>
      </c>
      <c r="R337" s="277" t="e">
        <f t="shared" si="88"/>
        <v>#DIV/0!</v>
      </c>
    </row>
    <row r="338" spans="2:18" hidden="1">
      <c r="B338" s="283" t="s">
        <v>34</v>
      </c>
      <c r="C338" s="382" t="s">
        <v>105</v>
      </c>
      <c r="D338" s="383" t="s">
        <v>9</v>
      </c>
      <c r="E338" s="383">
        <v>5700059</v>
      </c>
      <c r="F338" s="402" t="s">
        <v>204</v>
      </c>
      <c r="G338" s="366" t="s">
        <v>48</v>
      </c>
      <c r="H338" s="282">
        <v>17008</v>
      </c>
      <c r="I338" s="282">
        <v>-12557</v>
      </c>
      <c r="J338" s="282">
        <v>0</v>
      </c>
      <c r="K338" s="282">
        <f t="shared" si="99"/>
        <v>4451</v>
      </c>
      <c r="L338" s="273"/>
      <c r="M338" s="282">
        <v>10000</v>
      </c>
      <c r="N338" s="305">
        <v>0</v>
      </c>
      <c r="O338" s="275">
        <v>0</v>
      </c>
      <c r="P338" s="287">
        <v>0</v>
      </c>
      <c r="Q338" s="277" t="e">
        <f t="shared" si="88"/>
        <v>#DIV/0!</v>
      </c>
      <c r="R338" s="277" t="e">
        <f t="shared" si="88"/>
        <v>#DIV/0!</v>
      </c>
    </row>
    <row r="339" spans="2:18" ht="11.25" hidden="1" customHeight="1">
      <c r="B339" s="283" t="s">
        <v>178</v>
      </c>
      <c r="C339" s="382" t="s">
        <v>105</v>
      </c>
      <c r="D339" s="383" t="s">
        <v>9</v>
      </c>
      <c r="E339" s="383">
        <v>5700059</v>
      </c>
      <c r="F339" s="364" t="s">
        <v>204</v>
      </c>
      <c r="G339" s="366" t="s">
        <v>50</v>
      </c>
      <c r="H339" s="282">
        <v>50000</v>
      </c>
      <c r="I339" s="282">
        <v>-50000</v>
      </c>
      <c r="J339" s="282">
        <v>0</v>
      </c>
      <c r="K339" s="282">
        <f t="shared" si="99"/>
        <v>0</v>
      </c>
      <c r="L339" s="318" t="s">
        <v>179</v>
      </c>
      <c r="M339" s="282">
        <v>13033</v>
      </c>
      <c r="N339" s="305">
        <v>61592</v>
      </c>
      <c r="O339" s="275">
        <v>0</v>
      </c>
      <c r="P339" s="287">
        <v>0</v>
      </c>
      <c r="Q339" s="277" t="e">
        <f t="shared" si="88"/>
        <v>#DIV/0!</v>
      </c>
      <c r="R339" s="277" t="e">
        <f t="shared" si="88"/>
        <v>#DIV/0!</v>
      </c>
    </row>
    <row r="340" spans="2:18" hidden="1">
      <c r="B340" s="283" t="s">
        <v>36</v>
      </c>
      <c r="C340" s="382" t="s">
        <v>105</v>
      </c>
      <c r="D340" s="383" t="s">
        <v>9</v>
      </c>
      <c r="E340" s="383">
        <v>5700059</v>
      </c>
      <c r="F340" s="401" t="s">
        <v>204</v>
      </c>
      <c r="G340" s="366" t="s">
        <v>51</v>
      </c>
      <c r="H340" s="282">
        <v>20000</v>
      </c>
      <c r="I340" s="282">
        <v>-10000</v>
      </c>
      <c r="J340" s="282">
        <v>-5000</v>
      </c>
      <c r="K340" s="282">
        <f t="shared" si="99"/>
        <v>5000</v>
      </c>
      <c r="L340" s="273"/>
      <c r="M340" s="282">
        <v>37000</v>
      </c>
      <c r="N340" s="305">
        <v>0</v>
      </c>
      <c r="O340" s="275">
        <v>0</v>
      </c>
      <c r="P340" s="287">
        <v>0</v>
      </c>
      <c r="Q340" s="277" t="e">
        <f t="shared" si="88"/>
        <v>#DIV/0!</v>
      </c>
      <c r="R340" s="277" t="e">
        <f t="shared" si="88"/>
        <v>#DIV/0!</v>
      </c>
    </row>
    <row r="341" spans="2:18" hidden="1">
      <c r="B341" s="283" t="s">
        <v>37</v>
      </c>
      <c r="C341" s="382" t="s">
        <v>105</v>
      </c>
      <c r="D341" s="383" t="s">
        <v>9</v>
      </c>
      <c r="E341" s="400">
        <v>4429900</v>
      </c>
      <c r="F341" s="403" t="s">
        <v>171</v>
      </c>
      <c r="G341" s="366" t="s">
        <v>52</v>
      </c>
      <c r="H341" s="282">
        <f>H342+H343</f>
        <v>170000</v>
      </c>
      <c r="I341" s="282">
        <f>I342+I343</f>
        <v>-170000</v>
      </c>
      <c r="J341" s="282">
        <f>J342+J343</f>
        <v>0</v>
      </c>
      <c r="K341" s="282">
        <f t="shared" si="99"/>
        <v>0</v>
      </c>
      <c r="L341" s="273"/>
      <c r="M341" s="282">
        <f>M342+M343</f>
        <v>14967</v>
      </c>
      <c r="N341" s="305">
        <f>N342+N343</f>
        <v>0</v>
      </c>
      <c r="O341" s="275">
        <f t="shared" si="90"/>
        <v>14967</v>
      </c>
      <c r="P341" s="287">
        <f>P342+P343</f>
        <v>0</v>
      </c>
      <c r="Q341" s="277">
        <f t="shared" si="88"/>
        <v>0</v>
      </c>
      <c r="R341" s="277" t="e">
        <f t="shared" si="88"/>
        <v>#DIV/0!</v>
      </c>
    </row>
    <row r="342" spans="2:18" hidden="1">
      <c r="B342" s="283" t="s">
        <v>38</v>
      </c>
      <c r="C342" s="382" t="s">
        <v>105</v>
      </c>
      <c r="D342" s="383" t="s">
        <v>9</v>
      </c>
      <c r="E342" s="383">
        <v>5700059</v>
      </c>
      <c r="F342" s="402" t="s">
        <v>204</v>
      </c>
      <c r="G342" s="366" t="s">
        <v>53</v>
      </c>
      <c r="H342" s="282">
        <v>70000</v>
      </c>
      <c r="I342" s="282">
        <v>-70000</v>
      </c>
      <c r="J342" s="282">
        <v>0</v>
      </c>
      <c r="K342" s="282">
        <f t="shared" si="99"/>
        <v>0</v>
      </c>
      <c r="L342" s="273"/>
      <c r="M342" s="282">
        <v>9000</v>
      </c>
      <c r="N342" s="305">
        <v>0</v>
      </c>
      <c r="O342" s="275">
        <v>0</v>
      </c>
      <c r="P342" s="287">
        <v>0</v>
      </c>
      <c r="Q342" s="277" t="e">
        <f t="shared" si="88"/>
        <v>#DIV/0!</v>
      </c>
      <c r="R342" s="277" t="e">
        <f t="shared" si="88"/>
        <v>#DIV/0!</v>
      </c>
    </row>
    <row r="343" spans="2:18" ht="11.25" hidden="1" customHeight="1">
      <c r="B343" s="283" t="s">
        <v>39</v>
      </c>
      <c r="C343" s="382" t="s">
        <v>105</v>
      </c>
      <c r="D343" s="383" t="s">
        <v>9</v>
      </c>
      <c r="E343" s="383">
        <v>5700059</v>
      </c>
      <c r="F343" s="364" t="s">
        <v>204</v>
      </c>
      <c r="G343" s="366" t="s">
        <v>54</v>
      </c>
      <c r="H343" s="282">
        <v>100000</v>
      </c>
      <c r="I343" s="282">
        <v>-100000</v>
      </c>
      <c r="J343" s="282">
        <v>0</v>
      </c>
      <c r="K343" s="282">
        <f t="shared" si="99"/>
        <v>0</v>
      </c>
      <c r="L343" s="273"/>
      <c r="M343" s="282">
        <v>5967</v>
      </c>
      <c r="N343" s="305">
        <v>0</v>
      </c>
      <c r="O343" s="289">
        <v>0</v>
      </c>
      <c r="P343" s="290">
        <v>0</v>
      </c>
      <c r="Q343" s="291" t="e">
        <f t="shared" si="88"/>
        <v>#DIV/0!</v>
      </c>
      <c r="R343" s="291" t="e">
        <f t="shared" si="88"/>
        <v>#DIV/0!</v>
      </c>
    </row>
    <row r="344" spans="2:18" hidden="1">
      <c r="B344" s="292" t="s">
        <v>169</v>
      </c>
      <c r="C344" s="384" t="s">
        <v>105</v>
      </c>
      <c r="D344" s="385" t="s">
        <v>9</v>
      </c>
      <c r="E344" s="404">
        <v>4500600</v>
      </c>
      <c r="F344" s="405"/>
      <c r="G344" s="399"/>
      <c r="H344" s="282">
        <f>H345</f>
        <v>0</v>
      </c>
      <c r="I344" s="282"/>
      <c r="J344" s="282">
        <f>J345</f>
        <v>0</v>
      </c>
      <c r="K344" s="282">
        <f t="shared" ref="K344:K350" si="104">H344+J344</f>
        <v>0</v>
      </c>
      <c r="L344" s="273"/>
      <c r="M344" s="282"/>
      <c r="N344" s="305">
        <f>N345</f>
        <v>0</v>
      </c>
      <c r="O344" s="275">
        <f t="shared" si="90"/>
        <v>0</v>
      </c>
      <c r="P344" s="276"/>
      <c r="Q344" s="277" t="e">
        <f t="shared" si="88"/>
        <v>#DIV/0!</v>
      </c>
      <c r="R344" s="277" t="e">
        <f t="shared" si="88"/>
        <v>#DIV/0!</v>
      </c>
    </row>
    <row r="345" spans="2:18" ht="24" hidden="1">
      <c r="B345" s="344" t="s">
        <v>160</v>
      </c>
      <c r="C345" s="384" t="s">
        <v>105</v>
      </c>
      <c r="D345" s="385" t="s">
        <v>9</v>
      </c>
      <c r="E345" s="404">
        <v>4500600</v>
      </c>
      <c r="F345" s="405"/>
      <c r="G345" s="399"/>
      <c r="H345" s="282">
        <f>H346</f>
        <v>0</v>
      </c>
      <c r="I345" s="282"/>
      <c r="J345" s="282">
        <f>J346</f>
        <v>0</v>
      </c>
      <c r="K345" s="282">
        <f t="shared" si="104"/>
        <v>0</v>
      </c>
      <c r="L345" s="273"/>
      <c r="M345" s="282"/>
      <c r="N345" s="305">
        <f>N346</f>
        <v>0</v>
      </c>
      <c r="O345" s="275">
        <f t="shared" si="90"/>
        <v>0</v>
      </c>
      <c r="P345" s="276"/>
      <c r="Q345" s="277" t="e">
        <f t="shared" si="88"/>
        <v>#DIV/0!</v>
      </c>
      <c r="R345" s="277" t="e">
        <f t="shared" si="88"/>
        <v>#DIV/0!</v>
      </c>
    </row>
    <row r="346" spans="2:18" hidden="1">
      <c r="B346" s="344" t="s">
        <v>180</v>
      </c>
      <c r="C346" s="384" t="s">
        <v>105</v>
      </c>
      <c r="D346" s="385" t="s">
        <v>9</v>
      </c>
      <c r="E346" s="404">
        <v>4500600</v>
      </c>
      <c r="F346" s="386" t="s">
        <v>171</v>
      </c>
      <c r="G346" s="365"/>
      <c r="H346" s="282">
        <f>H347</f>
        <v>0</v>
      </c>
      <c r="I346" s="282"/>
      <c r="J346" s="282">
        <f>J347</f>
        <v>0</v>
      </c>
      <c r="K346" s="282">
        <f t="shared" si="104"/>
        <v>0</v>
      </c>
      <c r="L346" s="273"/>
      <c r="M346" s="282"/>
      <c r="N346" s="305">
        <f>N347</f>
        <v>0</v>
      </c>
      <c r="O346" s="275">
        <f t="shared" si="90"/>
        <v>0</v>
      </c>
      <c r="P346" s="276"/>
      <c r="Q346" s="277" t="e">
        <f t="shared" si="88"/>
        <v>#DIV/0!</v>
      </c>
      <c r="R346" s="277" t="e">
        <f t="shared" si="88"/>
        <v>#DIV/0!</v>
      </c>
    </row>
    <row r="347" spans="2:18" hidden="1">
      <c r="B347" s="307" t="s">
        <v>37</v>
      </c>
      <c r="C347" s="406" t="s">
        <v>105</v>
      </c>
      <c r="D347" s="407" t="s">
        <v>9</v>
      </c>
      <c r="E347" s="408">
        <v>4500600</v>
      </c>
      <c r="F347" s="409" t="s">
        <v>171</v>
      </c>
      <c r="G347" s="390" t="s">
        <v>52</v>
      </c>
      <c r="H347" s="312">
        <v>0</v>
      </c>
      <c r="I347" s="312"/>
      <c r="J347" s="312">
        <v>0</v>
      </c>
      <c r="K347" s="312">
        <f t="shared" si="104"/>
        <v>0</v>
      </c>
      <c r="L347" s="273"/>
      <c r="M347" s="312"/>
      <c r="N347" s="313">
        <v>0</v>
      </c>
      <c r="O347" s="275">
        <f t="shared" si="90"/>
        <v>0</v>
      </c>
      <c r="P347" s="276"/>
      <c r="Q347" s="277" t="e">
        <f t="shared" si="88"/>
        <v>#DIV/0!</v>
      </c>
      <c r="R347" s="277" t="e">
        <f t="shared" si="88"/>
        <v>#DIV/0!</v>
      </c>
    </row>
    <row r="348" spans="2:18" ht="21" customHeight="1">
      <c r="B348" s="472" t="s">
        <v>181</v>
      </c>
      <c r="C348" s="484">
        <v>10</v>
      </c>
      <c r="D348" s="484"/>
      <c r="E348" s="485"/>
      <c r="F348" s="484"/>
      <c r="G348" s="484"/>
      <c r="H348" s="477">
        <f>H349</f>
        <v>150000</v>
      </c>
      <c r="I348" s="477">
        <f t="shared" ref="H348:I351" si="105">I349</f>
        <v>0</v>
      </c>
      <c r="J348" s="465">
        <f t="shared" ref="I348:K351" si="106">J349</f>
        <v>0</v>
      </c>
      <c r="K348" s="477">
        <f t="shared" si="104"/>
        <v>150000</v>
      </c>
      <c r="L348" s="483"/>
      <c r="M348" s="477">
        <f t="shared" ref="M348:N351" si="107">M349</f>
        <v>0</v>
      </c>
      <c r="N348" s="465">
        <f t="shared" si="107"/>
        <v>0</v>
      </c>
      <c r="O348" s="469">
        <f>O349+O354</f>
        <v>997000</v>
      </c>
      <c r="P348" s="470">
        <f>P349+P354</f>
        <v>755227.83</v>
      </c>
      <c r="Q348" s="471">
        <v>0.75800000000000001</v>
      </c>
      <c r="R348" s="471">
        <v>0.74</v>
      </c>
    </row>
    <row r="349" spans="2:18" ht="21.75" customHeight="1">
      <c r="B349" s="148" t="s">
        <v>182</v>
      </c>
      <c r="C349" s="246" t="s">
        <v>107</v>
      </c>
      <c r="D349" s="246" t="s">
        <v>9</v>
      </c>
      <c r="E349" s="159"/>
      <c r="F349" s="155"/>
      <c r="G349" s="155"/>
      <c r="H349" s="133">
        <f>H350</f>
        <v>150000</v>
      </c>
      <c r="I349" s="133">
        <f t="shared" si="106"/>
        <v>0</v>
      </c>
      <c r="J349" s="133">
        <f t="shared" si="106"/>
        <v>0</v>
      </c>
      <c r="K349" s="133">
        <f t="shared" si="104"/>
        <v>150000</v>
      </c>
      <c r="L349" s="155"/>
      <c r="M349" s="133">
        <f t="shared" si="107"/>
        <v>0</v>
      </c>
      <c r="N349" s="133">
        <f t="shared" si="107"/>
        <v>0</v>
      </c>
      <c r="O349" s="156">
        <v>967000</v>
      </c>
      <c r="P349" s="100">
        <v>725227.83</v>
      </c>
      <c r="Q349" s="457">
        <f t="shared" si="88"/>
        <v>0.74997707342295761</v>
      </c>
      <c r="R349" s="457">
        <v>0.73799999999999999</v>
      </c>
    </row>
    <row r="350" spans="2:18" ht="15" hidden="1">
      <c r="B350" s="200" t="s">
        <v>183</v>
      </c>
      <c r="C350" s="244" t="s">
        <v>107</v>
      </c>
      <c r="D350" s="244" t="s">
        <v>9</v>
      </c>
      <c r="E350" s="247" t="s">
        <v>184</v>
      </c>
      <c r="F350" s="198" t="s">
        <v>185</v>
      </c>
      <c r="G350" s="204"/>
      <c r="H350" s="134">
        <f>H351</f>
        <v>150000</v>
      </c>
      <c r="I350" s="134">
        <f t="shared" si="106"/>
        <v>0</v>
      </c>
      <c r="J350" s="134">
        <f t="shared" si="106"/>
        <v>0</v>
      </c>
      <c r="K350" s="134">
        <f t="shared" si="104"/>
        <v>150000</v>
      </c>
      <c r="L350" s="160"/>
      <c r="M350" s="134">
        <f t="shared" si="107"/>
        <v>0</v>
      </c>
      <c r="N350" s="135">
        <f t="shared" si="107"/>
        <v>0</v>
      </c>
      <c r="O350" s="161">
        <f t="shared" si="90"/>
        <v>150000</v>
      </c>
      <c r="P350" s="162">
        <f>P351</f>
        <v>202341.54</v>
      </c>
      <c r="Q350" s="99">
        <f t="shared" si="88"/>
        <v>1.3489436000000001</v>
      </c>
      <c r="R350" s="99">
        <f t="shared" si="88"/>
        <v>6.6666666666666666E-6</v>
      </c>
    </row>
    <row r="351" spans="2:18" ht="30" hidden="1">
      <c r="B351" s="150" t="s">
        <v>186</v>
      </c>
      <c r="C351" s="244" t="s">
        <v>107</v>
      </c>
      <c r="D351" s="244" t="s">
        <v>9</v>
      </c>
      <c r="E351" s="247" t="s">
        <v>184</v>
      </c>
      <c r="F351" s="158" t="s">
        <v>185</v>
      </c>
      <c r="G351" s="167">
        <v>200</v>
      </c>
      <c r="H351" s="133">
        <f t="shared" si="105"/>
        <v>150000</v>
      </c>
      <c r="I351" s="133">
        <f t="shared" si="106"/>
        <v>0</v>
      </c>
      <c r="J351" s="133">
        <f t="shared" si="106"/>
        <v>0</v>
      </c>
      <c r="K351" s="133">
        <f t="shared" si="106"/>
        <v>150000</v>
      </c>
      <c r="L351" s="160"/>
      <c r="M351" s="133">
        <f t="shared" si="107"/>
        <v>0</v>
      </c>
      <c r="N351" s="136">
        <f t="shared" si="107"/>
        <v>0</v>
      </c>
      <c r="O351" s="161">
        <f t="shared" si="90"/>
        <v>150000</v>
      </c>
      <c r="P351" s="162">
        <f>P352</f>
        <v>202341.54</v>
      </c>
      <c r="Q351" s="99">
        <f t="shared" si="88"/>
        <v>1.3489436000000001</v>
      </c>
      <c r="R351" s="99">
        <f t="shared" si="88"/>
        <v>6.6666666666666666E-6</v>
      </c>
    </row>
    <row r="352" spans="2:18" ht="15" hidden="1">
      <c r="B352" s="147" t="s">
        <v>187</v>
      </c>
      <c r="C352" s="248" t="s">
        <v>107</v>
      </c>
      <c r="D352" s="248" t="s">
        <v>9</v>
      </c>
      <c r="E352" s="249" t="s">
        <v>184</v>
      </c>
      <c r="F352" s="184" t="s">
        <v>185</v>
      </c>
      <c r="G352" s="250">
        <v>260</v>
      </c>
      <c r="H352" s="185">
        <f>H353</f>
        <v>150000</v>
      </c>
      <c r="I352" s="185">
        <v>0</v>
      </c>
      <c r="J352" s="185">
        <f>J353</f>
        <v>0</v>
      </c>
      <c r="K352" s="185">
        <f>K353</f>
        <v>150000</v>
      </c>
      <c r="L352" s="160"/>
      <c r="M352" s="185">
        <v>0</v>
      </c>
      <c r="N352" s="186">
        <f>N353</f>
        <v>0</v>
      </c>
      <c r="O352" s="161">
        <f t="shared" si="90"/>
        <v>150000</v>
      </c>
      <c r="P352" s="162">
        <f>P353</f>
        <v>202341.54</v>
      </c>
      <c r="Q352" s="99">
        <f t="shared" si="88"/>
        <v>1.3489436000000001</v>
      </c>
      <c r="R352" s="99">
        <f t="shared" si="88"/>
        <v>6.6666666666666666E-6</v>
      </c>
    </row>
    <row r="353" spans="2:18" ht="25.5" hidden="1" customHeight="1">
      <c r="B353" s="149" t="s">
        <v>188</v>
      </c>
      <c r="C353" s="251" t="s">
        <v>107</v>
      </c>
      <c r="D353" s="251" t="s">
        <v>9</v>
      </c>
      <c r="E353" s="252" t="s">
        <v>213</v>
      </c>
      <c r="F353" s="253" t="s">
        <v>214</v>
      </c>
      <c r="G353" s="167">
        <v>263</v>
      </c>
      <c r="H353" s="133">
        <v>150000</v>
      </c>
      <c r="I353" s="133">
        <v>0</v>
      </c>
      <c r="J353" s="133">
        <v>0</v>
      </c>
      <c r="K353" s="133">
        <f t="shared" ref="K353:K361" si="108">H353+J353</f>
        <v>150000</v>
      </c>
      <c r="L353" s="254" t="s">
        <v>189</v>
      </c>
      <c r="M353" s="133">
        <v>0</v>
      </c>
      <c r="N353" s="136">
        <v>0</v>
      </c>
      <c r="O353" s="163">
        <v>815000</v>
      </c>
      <c r="P353" s="100">
        <v>202341.54</v>
      </c>
      <c r="Q353" s="99">
        <f t="shared" si="88"/>
        <v>0.24827182822085891</v>
      </c>
      <c r="R353" s="99">
        <f t="shared" si="88"/>
        <v>1.2269938650306748E-6</v>
      </c>
    </row>
    <row r="354" spans="2:18" ht="21.75" customHeight="1">
      <c r="B354" s="148" t="s">
        <v>190</v>
      </c>
      <c r="C354" s="246" t="s">
        <v>107</v>
      </c>
      <c r="D354" s="246" t="s">
        <v>28</v>
      </c>
      <c r="E354" s="155"/>
      <c r="F354" s="246"/>
      <c r="G354" s="246"/>
      <c r="H354" s="133">
        <f t="shared" ref="H354:J355" si="109">H355</f>
        <v>0</v>
      </c>
      <c r="I354" s="133">
        <f t="shared" si="109"/>
        <v>0</v>
      </c>
      <c r="J354" s="133">
        <f t="shared" si="109"/>
        <v>0</v>
      </c>
      <c r="K354" s="133">
        <f t="shared" si="108"/>
        <v>0</v>
      </c>
      <c r="L354" s="155"/>
      <c r="M354" s="133">
        <f t="shared" ref="M354:N355" si="110">M355</f>
        <v>0</v>
      </c>
      <c r="N354" s="133">
        <f t="shared" si="110"/>
        <v>0</v>
      </c>
      <c r="O354" s="156">
        <v>30000</v>
      </c>
      <c r="P354" s="100">
        <v>30000</v>
      </c>
      <c r="Q354" s="457">
        <f t="shared" si="88"/>
        <v>1</v>
      </c>
      <c r="R354" s="457">
        <v>1</v>
      </c>
    </row>
    <row r="355" spans="2:18" hidden="1">
      <c r="B355" s="410" t="s">
        <v>183</v>
      </c>
      <c r="C355" s="411" t="s">
        <v>107</v>
      </c>
      <c r="D355" s="411" t="s">
        <v>28</v>
      </c>
      <c r="E355" s="412" t="s">
        <v>191</v>
      </c>
      <c r="F355" s="389" t="s">
        <v>192</v>
      </c>
      <c r="G355" s="413"/>
      <c r="H355" s="414">
        <f t="shared" si="109"/>
        <v>0</v>
      </c>
      <c r="I355" s="414">
        <f t="shared" si="109"/>
        <v>0</v>
      </c>
      <c r="J355" s="414">
        <f t="shared" si="109"/>
        <v>0</v>
      </c>
      <c r="K355" s="414">
        <f t="shared" si="108"/>
        <v>0</v>
      </c>
      <c r="L355" s="273"/>
      <c r="M355" s="414">
        <f t="shared" si="110"/>
        <v>0</v>
      </c>
      <c r="N355" s="415">
        <f t="shared" si="110"/>
        <v>0</v>
      </c>
      <c r="O355" s="275">
        <f t="shared" si="90"/>
        <v>0</v>
      </c>
      <c r="P355" s="276">
        <f>P356</f>
        <v>0</v>
      </c>
      <c r="Q355" s="277" t="s">
        <v>202</v>
      </c>
      <c r="R355" s="340">
        <f t="shared" ref="R355:R360" si="111">O355-P355</f>
        <v>0</v>
      </c>
    </row>
    <row r="356" spans="2:18" hidden="1">
      <c r="B356" s="278" t="s">
        <v>193</v>
      </c>
      <c r="C356" s="416" t="s">
        <v>107</v>
      </c>
      <c r="D356" s="416" t="s">
        <v>28</v>
      </c>
      <c r="E356" s="417" t="s">
        <v>211</v>
      </c>
      <c r="F356" s="418" t="s">
        <v>212</v>
      </c>
      <c r="G356" s="366" t="s">
        <v>194</v>
      </c>
      <c r="H356" s="282">
        <v>0</v>
      </c>
      <c r="I356" s="282">
        <v>0</v>
      </c>
      <c r="J356" s="282">
        <v>0</v>
      </c>
      <c r="K356" s="282">
        <f t="shared" si="108"/>
        <v>0</v>
      </c>
      <c r="L356" s="419"/>
      <c r="M356" s="282">
        <v>0</v>
      </c>
      <c r="N356" s="305">
        <v>0</v>
      </c>
      <c r="O356" s="420">
        <v>500000</v>
      </c>
      <c r="P356" s="340">
        <v>0</v>
      </c>
      <c r="Q356" s="277">
        <f t="shared" ref="Q356" si="112">P356/O356*100%</f>
        <v>0</v>
      </c>
      <c r="R356" s="340">
        <f t="shared" si="111"/>
        <v>500000</v>
      </c>
    </row>
    <row r="357" spans="2:18" hidden="1">
      <c r="B357" s="278" t="s">
        <v>237</v>
      </c>
      <c r="C357" s="416" t="s">
        <v>107</v>
      </c>
      <c r="D357" s="416" t="s">
        <v>28</v>
      </c>
      <c r="E357" s="417" t="s">
        <v>207</v>
      </c>
      <c r="F357" s="418" t="s">
        <v>212</v>
      </c>
      <c r="G357" s="366" t="s">
        <v>194</v>
      </c>
      <c r="H357" s="282"/>
      <c r="I357" s="282"/>
      <c r="J357" s="282"/>
      <c r="K357" s="282"/>
      <c r="L357" s="419"/>
      <c r="M357" s="282"/>
      <c r="N357" s="305"/>
      <c r="O357" s="420">
        <v>10000</v>
      </c>
      <c r="P357" s="340">
        <v>10000</v>
      </c>
      <c r="Q357" s="421" t="s">
        <v>202</v>
      </c>
      <c r="R357" s="340">
        <f t="shared" si="111"/>
        <v>0</v>
      </c>
    </row>
    <row r="358" spans="2:18" ht="29.25" hidden="1" customHeight="1">
      <c r="B358" s="319" t="s">
        <v>195</v>
      </c>
      <c r="C358" s="422" t="s">
        <v>67</v>
      </c>
      <c r="D358" s="422"/>
      <c r="E358" s="350"/>
      <c r="F358" s="422"/>
      <c r="G358" s="422"/>
      <c r="H358" s="256">
        <f>H359</f>
        <v>400000</v>
      </c>
      <c r="I358" s="256">
        <v>0</v>
      </c>
      <c r="J358" s="256">
        <f>J359</f>
        <v>0</v>
      </c>
      <c r="K358" s="256">
        <f t="shared" si="108"/>
        <v>400000</v>
      </c>
      <c r="L358" s="320"/>
      <c r="M358" s="256">
        <v>0</v>
      </c>
      <c r="N358" s="256">
        <f t="shared" ref="N358:P359" si="113">N359</f>
        <v>0</v>
      </c>
      <c r="O358" s="257">
        <f t="shared" si="113"/>
        <v>0</v>
      </c>
      <c r="P358" s="258">
        <f t="shared" si="113"/>
        <v>0</v>
      </c>
      <c r="Q358" s="259" t="e">
        <f t="shared" si="88"/>
        <v>#DIV/0!</v>
      </c>
      <c r="R358" s="258">
        <f t="shared" si="111"/>
        <v>0</v>
      </c>
    </row>
    <row r="359" spans="2:18" ht="21.75" hidden="1" customHeight="1">
      <c r="B359" s="151" t="s">
        <v>264</v>
      </c>
      <c r="C359" s="246" t="s">
        <v>67</v>
      </c>
      <c r="D359" s="246" t="s">
        <v>9</v>
      </c>
      <c r="E359" s="159"/>
      <c r="F359" s="246"/>
      <c r="G359" s="246"/>
      <c r="H359" s="133">
        <f>H360</f>
        <v>400000</v>
      </c>
      <c r="I359" s="133">
        <v>0</v>
      </c>
      <c r="J359" s="133">
        <f>J360</f>
        <v>0</v>
      </c>
      <c r="K359" s="133">
        <f t="shared" si="108"/>
        <v>400000</v>
      </c>
      <c r="L359" s="155"/>
      <c r="M359" s="133">
        <v>0</v>
      </c>
      <c r="N359" s="133">
        <f t="shared" si="113"/>
        <v>0</v>
      </c>
      <c r="O359" s="156">
        <v>0</v>
      </c>
      <c r="P359" s="100">
        <v>0</v>
      </c>
      <c r="Q359" s="99" t="e">
        <f t="shared" si="88"/>
        <v>#DIV/0!</v>
      </c>
      <c r="R359" s="100">
        <f t="shared" si="111"/>
        <v>0</v>
      </c>
    </row>
    <row r="360" spans="2:18" ht="19.5" hidden="1" customHeight="1">
      <c r="B360" s="150" t="s">
        <v>196</v>
      </c>
      <c r="C360" s="251" t="s">
        <v>67</v>
      </c>
      <c r="D360" s="251" t="s">
        <v>9</v>
      </c>
      <c r="E360" s="252" t="s">
        <v>236</v>
      </c>
      <c r="F360" s="255"/>
      <c r="G360" s="246"/>
      <c r="H360" s="133">
        <f>H361</f>
        <v>400000</v>
      </c>
      <c r="I360" s="133">
        <v>0</v>
      </c>
      <c r="J360" s="133">
        <f>J361</f>
        <v>0</v>
      </c>
      <c r="K360" s="133">
        <f t="shared" si="108"/>
        <v>400000</v>
      </c>
      <c r="L360" s="254"/>
      <c r="M360" s="133">
        <v>0</v>
      </c>
      <c r="N360" s="136">
        <f>N361</f>
        <v>0</v>
      </c>
      <c r="O360" s="156">
        <f>O364+O365+O366+O369</f>
        <v>270000</v>
      </c>
      <c r="P360" s="100">
        <f>P361</f>
        <v>3600</v>
      </c>
      <c r="Q360" s="99">
        <f t="shared" si="88"/>
        <v>1.3333333333333334E-2</v>
      </c>
      <c r="R360" s="100">
        <f t="shared" si="111"/>
        <v>266400</v>
      </c>
    </row>
    <row r="361" spans="2:18" hidden="1">
      <c r="B361" s="22" t="s">
        <v>198</v>
      </c>
      <c r="C361" s="49" t="s">
        <v>67</v>
      </c>
      <c r="D361" s="49" t="s">
        <v>9</v>
      </c>
      <c r="E361" s="55" t="s">
        <v>197</v>
      </c>
      <c r="F361" s="50" t="s">
        <v>199</v>
      </c>
      <c r="G361" s="52"/>
      <c r="H361" s="23">
        <f>H362+H367</f>
        <v>400000</v>
      </c>
      <c r="I361" s="24">
        <v>0</v>
      </c>
      <c r="J361" s="24">
        <f>J362+J367</f>
        <v>0</v>
      </c>
      <c r="K361" s="23">
        <f t="shared" si="108"/>
        <v>400000</v>
      </c>
      <c r="L361" s="25"/>
      <c r="M361" s="24">
        <v>0</v>
      </c>
      <c r="N361" s="26">
        <f>N362+N367</f>
        <v>0</v>
      </c>
      <c r="O361" s="58">
        <f t="shared" si="90"/>
        <v>400000</v>
      </c>
      <c r="P361" s="31">
        <f>P362+P367</f>
        <v>3600</v>
      </c>
      <c r="Q361" s="59">
        <f t="shared" ref="Q361:Q369" si="114">P361/O361*100%</f>
        <v>8.9999999999999993E-3</v>
      </c>
      <c r="R361" s="31">
        <f t="shared" ref="R361:R369" si="115">O361-P361</f>
        <v>396400</v>
      </c>
    </row>
    <row r="362" spans="2:18" hidden="1">
      <c r="B362" s="30" t="s">
        <v>17</v>
      </c>
      <c r="C362" s="49" t="s">
        <v>67</v>
      </c>
      <c r="D362" s="49" t="s">
        <v>9</v>
      </c>
      <c r="E362" s="55" t="s">
        <v>197</v>
      </c>
      <c r="F362" s="50" t="s">
        <v>199</v>
      </c>
      <c r="G362" s="51" t="s">
        <v>18</v>
      </c>
      <c r="H362" s="27">
        <f>H363+H366</f>
        <v>190000</v>
      </c>
      <c r="I362" s="28">
        <f>I364+I365+I366</f>
        <v>0</v>
      </c>
      <c r="J362" s="28">
        <f t="shared" ref="J362:J363" si="116">J364+J365+J366</f>
        <v>0</v>
      </c>
      <c r="K362" s="27">
        <f>H362+J362+I362</f>
        <v>190000</v>
      </c>
      <c r="L362" s="25"/>
      <c r="M362" s="28">
        <f>M364+M365+M366</f>
        <v>0</v>
      </c>
      <c r="N362" s="29">
        <f t="shared" ref="N362:N363" si="117">N364+N365+N366</f>
        <v>0</v>
      </c>
      <c r="O362" s="58">
        <f t="shared" si="90"/>
        <v>190000</v>
      </c>
      <c r="P362" s="31">
        <f>P363+P366</f>
        <v>3600</v>
      </c>
      <c r="Q362" s="59">
        <f t="shared" si="114"/>
        <v>1.8947368421052633E-2</v>
      </c>
      <c r="R362" s="31">
        <f t="shared" si="115"/>
        <v>186400</v>
      </c>
    </row>
    <row r="363" spans="2:18" hidden="1">
      <c r="B363" s="34" t="s">
        <v>31</v>
      </c>
      <c r="C363" s="56" t="s">
        <v>67</v>
      </c>
      <c r="D363" s="56" t="s">
        <v>9</v>
      </c>
      <c r="E363" s="57" t="s">
        <v>197</v>
      </c>
      <c r="F363" s="53" t="s">
        <v>199</v>
      </c>
      <c r="G363" s="54" t="s">
        <v>43</v>
      </c>
      <c r="H363" s="27">
        <f>H364+H365</f>
        <v>130000</v>
      </c>
      <c r="I363" s="28">
        <f>I365+I366+I367</f>
        <v>0</v>
      </c>
      <c r="J363" s="28">
        <f t="shared" si="116"/>
        <v>0</v>
      </c>
      <c r="K363" s="27">
        <f>H363+J363+I363</f>
        <v>130000</v>
      </c>
      <c r="L363" s="25"/>
      <c r="M363" s="28">
        <f>M365+M366+M367</f>
        <v>0</v>
      </c>
      <c r="N363" s="29">
        <f t="shared" si="117"/>
        <v>0</v>
      </c>
      <c r="O363" s="58">
        <f t="shared" si="90"/>
        <v>130000</v>
      </c>
      <c r="P363" s="31">
        <f>P364+P365</f>
        <v>3600</v>
      </c>
      <c r="Q363" s="59">
        <f t="shared" si="114"/>
        <v>2.7692307692307693E-2</v>
      </c>
      <c r="R363" s="31">
        <f t="shared" si="115"/>
        <v>126400</v>
      </c>
    </row>
    <row r="364" spans="2:18" hidden="1">
      <c r="B364" s="30" t="s">
        <v>33</v>
      </c>
      <c r="C364" s="60" t="s">
        <v>67</v>
      </c>
      <c r="D364" s="60" t="s">
        <v>9</v>
      </c>
      <c r="E364" s="61" t="s">
        <v>236</v>
      </c>
      <c r="F364" s="62" t="s">
        <v>199</v>
      </c>
      <c r="G364" s="51" t="s">
        <v>45</v>
      </c>
      <c r="H364" s="27">
        <v>70000</v>
      </c>
      <c r="I364" s="28">
        <v>0</v>
      </c>
      <c r="J364" s="27">
        <v>0</v>
      </c>
      <c r="K364" s="27">
        <f>H364+J364+I364</f>
        <v>70000</v>
      </c>
      <c r="L364" s="25"/>
      <c r="M364" s="28">
        <v>0</v>
      </c>
      <c r="N364" s="33">
        <v>0</v>
      </c>
      <c r="O364" s="58">
        <v>0</v>
      </c>
      <c r="P364" s="31">
        <v>0</v>
      </c>
      <c r="Q364" s="59" t="e">
        <f t="shared" si="114"/>
        <v>#DIV/0!</v>
      </c>
      <c r="R364" s="31">
        <f t="shared" si="115"/>
        <v>0</v>
      </c>
    </row>
    <row r="365" spans="2:18" hidden="1">
      <c r="B365" s="30" t="s">
        <v>178</v>
      </c>
      <c r="C365" s="49" t="s">
        <v>67</v>
      </c>
      <c r="D365" s="49" t="s">
        <v>9</v>
      </c>
      <c r="E365" s="61" t="s">
        <v>236</v>
      </c>
      <c r="F365" s="50" t="s">
        <v>199</v>
      </c>
      <c r="G365" s="51" t="s">
        <v>50</v>
      </c>
      <c r="H365" s="27">
        <v>60000</v>
      </c>
      <c r="I365" s="28">
        <v>0</v>
      </c>
      <c r="J365" s="27">
        <v>0</v>
      </c>
      <c r="K365" s="27">
        <f>H365+J365</f>
        <v>60000</v>
      </c>
      <c r="L365" s="25"/>
      <c r="M365" s="28">
        <v>0</v>
      </c>
      <c r="N365" s="33">
        <v>0</v>
      </c>
      <c r="O365" s="58">
        <v>100000</v>
      </c>
      <c r="P365" s="31">
        <v>3600</v>
      </c>
      <c r="Q365" s="59">
        <f t="shared" si="114"/>
        <v>3.5999999999999997E-2</v>
      </c>
      <c r="R365" s="31">
        <f t="shared" si="115"/>
        <v>96400</v>
      </c>
    </row>
    <row r="366" spans="2:18" hidden="1">
      <c r="B366" s="30" t="s">
        <v>36</v>
      </c>
      <c r="C366" s="49" t="s">
        <v>67</v>
      </c>
      <c r="D366" s="49" t="s">
        <v>9</v>
      </c>
      <c r="E366" s="61" t="s">
        <v>236</v>
      </c>
      <c r="F366" s="50" t="s">
        <v>199</v>
      </c>
      <c r="G366" s="51" t="s">
        <v>51</v>
      </c>
      <c r="H366" s="27">
        <v>60000</v>
      </c>
      <c r="I366" s="28">
        <v>0</v>
      </c>
      <c r="J366" s="27">
        <v>0</v>
      </c>
      <c r="K366" s="27">
        <f>H366+J366</f>
        <v>60000</v>
      </c>
      <c r="L366" s="25"/>
      <c r="M366" s="28">
        <v>0</v>
      </c>
      <c r="N366" s="33">
        <v>0</v>
      </c>
      <c r="O366" s="58">
        <v>100000</v>
      </c>
      <c r="P366" s="31">
        <v>0</v>
      </c>
      <c r="Q366" s="59">
        <f t="shared" si="114"/>
        <v>0</v>
      </c>
      <c r="R366" s="31">
        <f t="shared" si="115"/>
        <v>100000</v>
      </c>
    </row>
    <row r="367" spans="2:18" hidden="1">
      <c r="B367" s="30" t="s">
        <v>37</v>
      </c>
      <c r="C367" s="49" t="s">
        <v>67</v>
      </c>
      <c r="D367" s="49" t="s">
        <v>9</v>
      </c>
      <c r="E367" s="55" t="s">
        <v>197</v>
      </c>
      <c r="F367" s="50" t="s">
        <v>199</v>
      </c>
      <c r="G367" s="51" t="s">
        <v>52</v>
      </c>
      <c r="H367" s="27">
        <f>H368+H369</f>
        <v>210000</v>
      </c>
      <c r="I367" s="28">
        <f>I368+I369</f>
        <v>0</v>
      </c>
      <c r="J367" s="27">
        <f>J368+J369</f>
        <v>0</v>
      </c>
      <c r="K367" s="27">
        <f>H367+J367+I367</f>
        <v>210000</v>
      </c>
      <c r="L367" s="25"/>
      <c r="M367" s="28">
        <f>M368+M369</f>
        <v>0</v>
      </c>
      <c r="N367" s="33">
        <f>N368+N369</f>
        <v>0</v>
      </c>
      <c r="O367" s="58">
        <f t="shared" si="90"/>
        <v>210000</v>
      </c>
      <c r="P367" s="31">
        <f>P368+P369</f>
        <v>0</v>
      </c>
      <c r="Q367" s="59">
        <f t="shared" si="114"/>
        <v>0</v>
      </c>
      <c r="R367" s="31">
        <f t="shared" si="115"/>
        <v>210000</v>
      </c>
    </row>
    <row r="368" spans="2:18" hidden="1">
      <c r="B368" s="34" t="s">
        <v>38</v>
      </c>
      <c r="C368" s="56" t="s">
        <v>67</v>
      </c>
      <c r="D368" s="56" t="s">
        <v>9</v>
      </c>
      <c r="E368" s="57" t="s">
        <v>197</v>
      </c>
      <c r="F368" s="53" t="s">
        <v>199</v>
      </c>
      <c r="G368" s="54" t="s">
        <v>53</v>
      </c>
      <c r="H368" s="27">
        <v>100000</v>
      </c>
      <c r="I368" s="18">
        <v>0</v>
      </c>
      <c r="J368" s="35">
        <v>0</v>
      </c>
      <c r="K368" s="27">
        <f>H368+I368+J368</f>
        <v>100000</v>
      </c>
      <c r="L368" s="25"/>
      <c r="M368" s="18">
        <v>0</v>
      </c>
      <c r="N368" s="37">
        <v>0</v>
      </c>
      <c r="O368" s="58">
        <v>0</v>
      </c>
      <c r="P368" s="31">
        <v>0</v>
      </c>
      <c r="Q368" s="59" t="e">
        <f t="shared" si="114"/>
        <v>#DIV/0!</v>
      </c>
      <c r="R368" s="31">
        <f t="shared" si="115"/>
        <v>0</v>
      </c>
    </row>
    <row r="369" spans="2:18" ht="12.75" hidden="1" customHeight="1">
      <c r="B369" s="30" t="s">
        <v>39</v>
      </c>
      <c r="C369" s="51" t="s">
        <v>67</v>
      </c>
      <c r="D369" s="51" t="s">
        <v>9</v>
      </c>
      <c r="E369" s="61" t="s">
        <v>236</v>
      </c>
      <c r="F369" s="51" t="s">
        <v>199</v>
      </c>
      <c r="G369" s="51" t="s">
        <v>54</v>
      </c>
      <c r="H369" s="27">
        <v>110000</v>
      </c>
      <c r="I369" s="28">
        <v>0</v>
      </c>
      <c r="J369" s="27">
        <v>0</v>
      </c>
      <c r="K369" s="27">
        <f>H369+J369</f>
        <v>110000</v>
      </c>
      <c r="L369" s="40"/>
      <c r="M369" s="28">
        <v>0</v>
      </c>
      <c r="N369" s="33">
        <v>0</v>
      </c>
      <c r="O369" s="41">
        <v>70000</v>
      </c>
      <c r="P369" s="32">
        <v>0</v>
      </c>
      <c r="Q369" s="42">
        <f t="shared" si="114"/>
        <v>0</v>
      </c>
      <c r="R369" s="32">
        <f t="shared" si="115"/>
        <v>70000</v>
      </c>
    </row>
    <row r="370" spans="2:18">
      <c r="J370" s="63"/>
      <c r="N370" s="63"/>
    </row>
    <row r="372" spans="2:18">
      <c r="L372" s="1"/>
    </row>
    <row r="373" spans="2:18">
      <c r="L373" s="1"/>
    </row>
    <row r="374" spans="2:18">
      <c r="L374" s="1"/>
    </row>
    <row r="375" spans="2:18">
      <c r="L375" s="1"/>
    </row>
    <row r="376" spans="2:18">
      <c r="L376" s="1"/>
    </row>
    <row r="377" spans="2:18">
      <c r="L377" s="1"/>
    </row>
    <row r="378" spans="2:18">
      <c r="L378" s="1"/>
    </row>
    <row r="379" spans="2:18">
      <c r="L379" s="1"/>
    </row>
    <row r="380" spans="2:18">
      <c r="L380" s="1"/>
    </row>
    <row r="381" spans="2:18">
      <c r="L381" s="1"/>
    </row>
    <row r="382" spans="2:18">
      <c r="L382" s="1"/>
    </row>
    <row r="383" spans="2:18">
      <c r="L383" s="1"/>
    </row>
    <row r="384" spans="2:18">
      <c r="L384" s="1"/>
    </row>
    <row r="385" spans="12:12">
      <c r="L385" s="1"/>
    </row>
    <row r="386" spans="12:12">
      <c r="L386" s="1"/>
    </row>
    <row r="387" spans="12:12">
      <c r="L387" s="1"/>
    </row>
    <row r="388" spans="12:12">
      <c r="L388" s="1"/>
    </row>
    <row r="389" spans="12:12">
      <c r="L389" s="1"/>
    </row>
    <row r="390" spans="12:12">
      <c r="L390" s="1"/>
    </row>
    <row r="391" spans="12:12">
      <c r="L391" s="1"/>
    </row>
    <row r="392" spans="12:12">
      <c r="L392" s="1"/>
    </row>
    <row r="393" spans="12:12">
      <c r="L393" s="1"/>
    </row>
    <row r="394" spans="12:12">
      <c r="L394" s="1"/>
    </row>
    <row r="395" spans="12:12">
      <c r="L395" s="1"/>
    </row>
    <row r="396" spans="12:12">
      <c r="L396" s="1"/>
    </row>
    <row r="397" spans="12:12">
      <c r="L397" s="1"/>
    </row>
    <row r="398" spans="12:12">
      <c r="L398" s="1"/>
    </row>
    <row r="399" spans="12:12">
      <c r="L399" s="1"/>
    </row>
    <row r="400" spans="12:12">
      <c r="L400" s="1"/>
    </row>
    <row r="401" spans="12:12">
      <c r="L401" s="1"/>
    </row>
    <row r="402" spans="12:12">
      <c r="L402" s="1"/>
    </row>
    <row r="403" spans="12:12">
      <c r="L403" s="1"/>
    </row>
    <row r="404" spans="12:12">
      <c r="L404" s="1"/>
    </row>
    <row r="405" spans="12:12">
      <c r="L405" s="1"/>
    </row>
    <row r="406" spans="12:12">
      <c r="L406" s="1"/>
    </row>
    <row r="407" spans="12:12">
      <c r="L407" s="1"/>
    </row>
    <row r="408" spans="12:12">
      <c r="L408" s="1"/>
    </row>
    <row r="409" spans="12:12">
      <c r="L409" s="1"/>
    </row>
    <row r="410" spans="12:12">
      <c r="L410" s="1"/>
    </row>
    <row r="411" spans="12:12">
      <c r="L411" s="1"/>
    </row>
    <row r="412" spans="12:12">
      <c r="L412" s="1"/>
    </row>
    <row r="413" spans="12:12">
      <c r="L413" s="1"/>
    </row>
    <row r="414" spans="12:12">
      <c r="L414" s="1"/>
    </row>
    <row r="415" spans="12:12">
      <c r="L415" s="1"/>
    </row>
    <row r="416" spans="12:12">
      <c r="L416" s="1"/>
    </row>
    <row r="417" spans="12:12">
      <c r="L417" s="1"/>
    </row>
    <row r="418" spans="12:12">
      <c r="L418" s="1"/>
    </row>
    <row r="419" spans="12:12">
      <c r="L419" s="1"/>
    </row>
    <row r="420" spans="12:12">
      <c r="L420" s="1"/>
    </row>
    <row r="421" spans="12:12">
      <c r="L421" s="1"/>
    </row>
    <row r="422" spans="12:12">
      <c r="L422" s="1"/>
    </row>
    <row r="423" spans="12:12">
      <c r="L423" s="1"/>
    </row>
    <row r="424" spans="12:12">
      <c r="L424" s="1"/>
    </row>
    <row r="425" spans="12:12">
      <c r="L425" s="1"/>
    </row>
    <row r="426" spans="12:12">
      <c r="L426" s="1"/>
    </row>
    <row r="427" spans="12:12">
      <c r="L427" s="1"/>
    </row>
    <row r="428" spans="12:12">
      <c r="L428" s="1"/>
    </row>
    <row r="429" spans="12:12">
      <c r="L429" s="1"/>
    </row>
    <row r="430" spans="12:12">
      <c r="L430" s="1"/>
    </row>
    <row r="431" spans="12:12">
      <c r="L431" s="1"/>
    </row>
    <row r="432" spans="12:12">
      <c r="L432" s="1"/>
    </row>
    <row r="433" spans="12:12">
      <c r="L433" s="1"/>
    </row>
    <row r="434" spans="12:12">
      <c r="L434" s="1"/>
    </row>
    <row r="435" spans="12:12">
      <c r="L435" s="1"/>
    </row>
    <row r="436" spans="12:12">
      <c r="L436" s="1"/>
    </row>
    <row r="437" spans="12:12">
      <c r="L437" s="1"/>
    </row>
    <row r="438" spans="12:12">
      <c r="L438" s="1"/>
    </row>
    <row r="439" spans="12:12">
      <c r="L439" s="1"/>
    </row>
    <row r="440" spans="12:12">
      <c r="L440" s="1"/>
    </row>
    <row r="441" spans="12:12">
      <c r="L441" s="1"/>
    </row>
    <row r="442" spans="12:12">
      <c r="L442" s="1"/>
    </row>
    <row r="443" spans="12:12">
      <c r="L443" s="1"/>
    </row>
    <row r="444" spans="12:12">
      <c r="L444" s="1"/>
    </row>
    <row r="445" spans="12:12">
      <c r="L445" s="1"/>
    </row>
    <row r="446" spans="12:12">
      <c r="L446" s="1"/>
    </row>
    <row r="447" spans="12:12">
      <c r="L447" s="1"/>
    </row>
    <row r="448" spans="12:12">
      <c r="L448" s="1"/>
    </row>
    <row r="449" spans="12:12">
      <c r="L449" s="1"/>
    </row>
    <row r="450" spans="12:12">
      <c r="L450" s="1"/>
    </row>
    <row r="451" spans="12:12">
      <c r="L451" s="1"/>
    </row>
    <row r="452" spans="12:12">
      <c r="L452" s="1"/>
    </row>
    <row r="453" spans="12:12">
      <c r="L453" s="1"/>
    </row>
    <row r="454" spans="12:12">
      <c r="L454" s="1"/>
    </row>
    <row r="455" spans="12:12">
      <c r="L455" s="1"/>
    </row>
    <row r="456" spans="12:12">
      <c r="L456" s="1"/>
    </row>
    <row r="457" spans="12:12">
      <c r="L457" s="1"/>
    </row>
    <row r="458" spans="12:12">
      <c r="L458" s="1"/>
    </row>
    <row r="459" spans="12:12">
      <c r="L459" s="1"/>
    </row>
    <row r="460" spans="12:12">
      <c r="L460" s="1"/>
    </row>
    <row r="461" spans="12:12">
      <c r="L461" s="1"/>
    </row>
    <row r="462" spans="12:12">
      <c r="L462" s="1"/>
    </row>
    <row r="463" spans="12:12">
      <c r="L463" s="1"/>
    </row>
    <row r="464" spans="12:12">
      <c r="L464" s="1"/>
    </row>
    <row r="465" spans="12:12">
      <c r="L465" s="1"/>
    </row>
    <row r="466" spans="12:12">
      <c r="L466" s="1"/>
    </row>
    <row r="467" spans="12:12">
      <c r="L467" s="1"/>
    </row>
    <row r="468" spans="12:12">
      <c r="L468" s="1"/>
    </row>
    <row r="469" spans="12:12">
      <c r="L469" s="1"/>
    </row>
    <row r="470" spans="12:12">
      <c r="L470" s="1"/>
    </row>
    <row r="471" spans="12:12">
      <c r="L471" s="1"/>
    </row>
    <row r="472" spans="12:12">
      <c r="L472" s="1"/>
    </row>
    <row r="473" spans="12:12">
      <c r="L473" s="1"/>
    </row>
    <row r="474" spans="12:12">
      <c r="L474" s="1"/>
    </row>
    <row r="475" spans="12:12">
      <c r="L475" s="1"/>
    </row>
    <row r="476" spans="12:12">
      <c r="L476" s="1"/>
    </row>
    <row r="477" spans="12:12">
      <c r="L477" s="1"/>
    </row>
    <row r="478" spans="12:12">
      <c r="L478" s="1"/>
    </row>
    <row r="479" spans="12:12">
      <c r="L479" s="1"/>
    </row>
    <row r="480" spans="12:12">
      <c r="L480" s="1"/>
    </row>
    <row r="481" spans="12:12">
      <c r="L481" s="1"/>
    </row>
    <row r="482" spans="12:12">
      <c r="L482" s="1"/>
    </row>
    <row r="483" spans="12:12">
      <c r="L483" s="1"/>
    </row>
    <row r="484" spans="12:12">
      <c r="L484" s="1"/>
    </row>
    <row r="485" spans="12:12">
      <c r="L485" s="1"/>
    </row>
    <row r="486" spans="12:12">
      <c r="L486" s="1"/>
    </row>
    <row r="487" spans="12:12">
      <c r="L487" s="1"/>
    </row>
    <row r="488" spans="12:12">
      <c r="L488" s="1"/>
    </row>
    <row r="489" spans="12:12">
      <c r="L489" s="1"/>
    </row>
    <row r="490" spans="12:12">
      <c r="L490" s="1"/>
    </row>
    <row r="491" spans="12:12">
      <c r="L491" s="1"/>
    </row>
    <row r="492" spans="12:12">
      <c r="L492" s="1"/>
    </row>
    <row r="493" spans="12:12">
      <c r="L493" s="1"/>
    </row>
    <row r="494" spans="12:12">
      <c r="L494" s="1"/>
    </row>
    <row r="495" spans="12:12">
      <c r="L495" s="1"/>
    </row>
    <row r="496" spans="12:12">
      <c r="L496" s="1"/>
    </row>
    <row r="497" spans="12:12">
      <c r="L497" s="1"/>
    </row>
    <row r="498" spans="12:12">
      <c r="L498" s="1"/>
    </row>
    <row r="499" spans="12:12">
      <c r="L499" s="1"/>
    </row>
    <row r="500" spans="12:12">
      <c r="L500" s="1"/>
    </row>
    <row r="501" spans="12:12">
      <c r="L501" s="1"/>
    </row>
    <row r="502" spans="12:12">
      <c r="L502" s="1"/>
    </row>
    <row r="503" spans="12:12">
      <c r="L503" s="1"/>
    </row>
    <row r="504" spans="12:12">
      <c r="L504" s="1"/>
    </row>
    <row r="505" spans="12:12">
      <c r="L505" s="1"/>
    </row>
    <row r="506" spans="12:12">
      <c r="L506" s="1"/>
    </row>
    <row r="507" spans="12:12">
      <c r="L507" s="1"/>
    </row>
    <row r="508" spans="12:12">
      <c r="L508" s="1"/>
    </row>
    <row r="509" spans="12:12">
      <c r="L509" s="1"/>
    </row>
    <row r="510" spans="12:12">
      <c r="L510" s="1"/>
    </row>
    <row r="511" spans="12:12">
      <c r="L511" s="1"/>
    </row>
    <row r="512" spans="12:12">
      <c r="L512" s="1"/>
    </row>
    <row r="513" spans="12:12">
      <c r="L513" s="1"/>
    </row>
    <row r="514" spans="12:12">
      <c r="L514" s="1"/>
    </row>
    <row r="515" spans="12:12">
      <c r="L515" s="1"/>
    </row>
    <row r="516" spans="12:12">
      <c r="L516" s="1"/>
    </row>
    <row r="517" spans="12:12">
      <c r="L517" s="1"/>
    </row>
    <row r="518" spans="12:12">
      <c r="L518" s="1"/>
    </row>
    <row r="519" spans="12:12">
      <c r="L519" s="1"/>
    </row>
    <row r="520" spans="12:12">
      <c r="L520" s="1"/>
    </row>
    <row r="521" spans="12:12">
      <c r="L521" s="1"/>
    </row>
    <row r="522" spans="12:12">
      <c r="L522" s="1"/>
    </row>
    <row r="523" spans="12:12">
      <c r="L523" s="1"/>
    </row>
    <row r="524" spans="12:12">
      <c r="L524" s="1"/>
    </row>
    <row r="525" spans="12:12">
      <c r="L525" s="1"/>
    </row>
    <row r="526" spans="12:12">
      <c r="L526" s="1"/>
    </row>
    <row r="527" spans="12:12">
      <c r="L527" s="1"/>
    </row>
    <row r="528" spans="12:12">
      <c r="L528" s="1"/>
    </row>
    <row r="529" spans="12:12">
      <c r="L529" s="1"/>
    </row>
    <row r="530" spans="12:12">
      <c r="L530" s="1"/>
    </row>
    <row r="531" spans="12:12">
      <c r="L531" s="1"/>
    </row>
    <row r="532" spans="12:12">
      <c r="L532" s="1"/>
    </row>
    <row r="533" spans="12:12">
      <c r="L533" s="1"/>
    </row>
    <row r="534" spans="12:12">
      <c r="L534" s="1"/>
    </row>
    <row r="535" spans="12:12">
      <c r="L535" s="1"/>
    </row>
    <row r="536" spans="12:12">
      <c r="L536" s="1"/>
    </row>
    <row r="537" spans="12:12">
      <c r="L537" s="1"/>
    </row>
    <row r="538" spans="12:12">
      <c r="L538" s="1"/>
    </row>
    <row r="539" spans="12:12">
      <c r="L539" s="1"/>
    </row>
    <row r="540" spans="12:12">
      <c r="L540" s="1"/>
    </row>
    <row r="541" spans="12:12">
      <c r="L541" s="1"/>
    </row>
    <row r="542" spans="12:12">
      <c r="L542" s="1"/>
    </row>
    <row r="543" spans="12:12">
      <c r="L543" s="1"/>
    </row>
    <row r="544" spans="12:12">
      <c r="L544" s="1"/>
    </row>
    <row r="545" spans="12:12">
      <c r="L545" s="1"/>
    </row>
    <row r="546" spans="12:12">
      <c r="L546" s="1"/>
    </row>
    <row r="547" spans="12:12">
      <c r="L547" s="1"/>
    </row>
    <row r="548" spans="12:12">
      <c r="L548" s="1"/>
    </row>
    <row r="549" spans="12:12">
      <c r="L549" s="1"/>
    </row>
    <row r="550" spans="12:12">
      <c r="L550" s="1"/>
    </row>
    <row r="551" spans="12:12">
      <c r="L551" s="1"/>
    </row>
    <row r="552" spans="12:12">
      <c r="L552" s="1"/>
    </row>
    <row r="553" spans="12:12">
      <c r="L553" s="1"/>
    </row>
    <row r="554" spans="12:12">
      <c r="L554" s="1"/>
    </row>
    <row r="555" spans="12:12">
      <c r="L555" s="1"/>
    </row>
    <row r="556" spans="12:12">
      <c r="L556" s="1"/>
    </row>
    <row r="557" spans="12:12">
      <c r="L557" s="1"/>
    </row>
    <row r="558" spans="12:12">
      <c r="L558" s="1"/>
    </row>
    <row r="559" spans="12:12">
      <c r="L559" s="1"/>
    </row>
    <row r="560" spans="12:12">
      <c r="L560" s="1"/>
    </row>
    <row r="561" spans="12:12">
      <c r="L561" s="1"/>
    </row>
    <row r="562" spans="12:12">
      <c r="L562" s="1"/>
    </row>
    <row r="563" spans="12:12">
      <c r="L563" s="1"/>
    </row>
    <row r="564" spans="12:12">
      <c r="L564" s="1"/>
    </row>
    <row r="565" spans="12:12">
      <c r="L565" s="1"/>
    </row>
    <row r="566" spans="12:12">
      <c r="L566" s="1"/>
    </row>
    <row r="567" spans="12:12">
      <c r="L567" s="1"/>
    </row>
    <row r="568" spans="12:12">
      <c r="L568" s="1"/>
    </row>
    <row r="569" spans="12:12">
      <c r="L569" s="1"/>
    </row>
    <row r="570" spans="12:12">
      <c r="L570" s="1"/>
    </row>
    <row r="571" spans="12:12">
      <c r="L571" s="1"/>
    </row>
    <row r="572" spans="12:12">
      <c r="L572" s="1"/>
    </row>
    <row r="573" spans="12:12">
      <c r="L573" s="1"/>
    </row>
    <row r="574" spans="12:12">
      <c r="L574" s="1"/>
    </row>
    <row r="575" spans="12:12">
      <c r="L575" s="1"/>
    </row>
    <row r="576" spans="12:12">
      <c r="L576" s="1"/>
    </row>
    <row r="577" spans="12:12">
      <c r="L577" s="1"/>
    </row>
    <row r="578" spans="12:12">
      <c r="L578" s="1"/>
    </row>
    <row r="579" spans="12:12">
      <c r="L579" s="1"/>
    </row>
    <row r="580" spans="12:12">
      <c r="L580" s="1"/>
    </row>
    <row r="581" spans="12:12">
      <c r="L581" s="1"/>
    </row>
    <row r="582" spans="12:12">
      <c r="L582" s="1"/>
    </row>
    <row r="583" spans="12:12">
      <c r="L583" s="1"/>
    </row>
    <row r="584" spans="12:12">
      <c r="L584" s="1"/>
    </row>
    <row r="585" spans="12:12">
      <c r="L585" s="1"/>
    </row>
    <row r="586" spans="12:12">
      <c r="L586" s="1"/>
    </row>
    <row r="587" spans="12:12">
      <c r="L587" s="1"/>
    </row>
    <row r="588" spans="12:12">
      <c r="L588" s="1"/>
    </row>
    <row r="589" spans="12:12">
      <c r="L589" s="1"/>
    </row>
    <row r="590" spans="12:12">
      <c r="L590" s="1"/>
    </row>
    <row r="591" spans="12:12">
      <c r="L591" s="1"/>
    </row>
    <row r="592" spans="12:12">
      <c r="L592" s="1"/>
    </row>
    <row r="593" spans="12:12">
      <c r="L593" s="1"/>
    </row>
    <row r="594" spans="12:12">
      <c r="L594" s="1"/>
    </row>
    <row r="595" spans="12:12">
      <c r="L595" s="1"/>
    </row>
    <row r="596" spans="12:12">
      <c r="L596" s="1"/>
    </row>
    <row r="597" spans="12:12">
      <c r="L597" s="1"/>
    </row>
    <row r="598" spans="12:12">
      <c r="L598" s="1"/>
    </row>
    <row r="599" spans="12:12">
      <c r="L599" s="1"/>
    </row>
    <row r="600" spans="12:12">
      <c r="L600" s="1"/>
    </row>
    <row r="601" spans="12:12">
      <c r="L601" s="1"/>
    </row>
    <row r="602" spans="12:12">
      <c r="L602" s="1"/>
    </row>
    <row r="603" spans="12:12">
      <c r="L603" s="1"/>
    </row>
    <row r="604" spans="12:12">
      <c r="L604" s="1"/>
    </row>
    <row r="605" spans="12:12">
      <c r="L605" s="1"/>
    </row>
    <row r="606" spans="12:12">
      <c r="L606" s="1"/>
    </row>
    <row r="607" spans="12:12">
      <c r="L607" s="1"/>
    </row>
    <row r="608" spans="12:12">
      <c r="L608" s="1"/>
    </row>
    <row r="609" spans="12:12">
      <c r="L609" s="1"/>
    </row>
    <row r="610" spans="12:12">
      <c r="L610" s="1"/>
    </row>
    <row r="611" spans="12:12">
      <c r="L611" s="1"/>
    </row>
    <row r="612" spans="12:12">
      <c r="L612" s="1"/>
    </row>
    <row r="613" spans="12:12">
      <c r="L613" s="1"/>
    </row>
    <row r="614" spans="12:12">
      <c r="L614" s="1"/>
    </row>
    <row r="615" spans="12:12">
      <c r="L615" s="1"/>
    </row>
    <row r="616" spans="12:12">
      <c r="L616" s="1"/>
    </row>
    <row r="617" spans="12:12">
      <c r="L617" s="1"/>
    </row>
    <row r="618" spans="12:12">
      <c r="L618" s="1"/>
    </row>
    <row r="619" spans="12:12">
      <c r="L619" s="1"/>
    </row>
    <row r="620" spans="12:12">
      <c r="L620" s="1"/>
    </row>
    <row r="621" spans="12:12">
      <c r="L621" s="1"/>
    </row>
    <row r="622" spans="12:12">
      <c r="L622" s="1"/>
    </row>
    <row r="623" spans="12:12">
      <c r="L623" s="1"/>
    </row>
    <row r="624" spans="12:12">
      <c r="L624" s="1"/>
    </row>
    <row r="625" spans="12:12">
      <c r="L625" s="1"/>
    </row>
    <row r="626" spans="12:12">
      <c r="L626" s="1"/>
    </row>
    <row r="627" spans="12:12">
      <c r="L627" s="1"/>
    </row>
    <row r="628" spans="12:12">
      <c r="L628" s="1"/>
    </row>
    <row r="629" spans="12:12">
      <c r="L629" s="1"/>
    </row>
    <row r="630" spans="12:12">
      <c r="L630" s="1"/>
    </row>
    <row r="631" spans="12:12">
      <c r="L631" s="1"/>
    </row>
    <row r="632" spans="12:12">
      <c r="L632" s="1"/>
    </row>
    <row r="633" spans="12:12">
      <c r="L633" s="1"/>
    </row>
    <row r="634" spans="12:12">
      <c r="L634" s="1"/>
    </row>
    <row r="635" spans="12:12">
      <c r="L635" s="1"/>
    </row>
    <row r="636" spans="12:12">
      <c r="L636" s="1"/>
    </row>
    <row r="637" spans="12:12">
      <c r="L637" s="1"/>
    </row>
    <row r="638" spans="12:12">
      <c r="L638" s="1"/>
    </row>
    <row r="639" spans="12:12">
      <c r="L639" s="1"/>
    </row>
    <row r="640" spans="12:12">
      <c r="L640" s="1"/>
    </row>
    <row r="641" spans="12:12">
      <c r="L641" s="1"/>
    </row>
    <row r="642" spans="12:12">
      <c r="L642" s="1"/>
    </row>
    <row r="643" spans="12:12">
      <c r="L643" s="1"/>
    </row>
    <row r="644" spans="12:12">
      <c r="L644" s="1"/>
    </row>
    <row r="645" spans="12:12">
      <c r="L645" s="1"/>
    </row>
    <row r="646" spans="12:12">
      <c r="L646" s="1"/>
    </row>
    <row r="647" spans="12:12">
      <c r="L647" s="1"/>
    </row>
    <row r="648" spans="12:12">
      <c r="L648" s="1"/>
    </row>
    <row r="649" spans="12:12">
      <c r="L649" s="1"/>
    </row>
    <row r="650" spans="12:12">
      <c r="L650" s="1"/>
    </row>
    <row r="651" spans="12:12">
      <c r="L651" s="1"/>
    </row>
    <row r="652" spans="12:12">
      <c r="L652" s="1"/>
    </row>
    <row r="653" spans="12:12">
      <c r="L653" s="1"/>
    </row>
    <row r="654" spans="12:12">
      <c r="L654" s="1"/>
    </row>
    <row r="655" spans="12:12">
      <c r="L655" s="1"/>
    </row>
    <row r="656" spans="12:12">
      <c r="L656" s="1"/>
    </row>
    <row r="657" spans="12:12">
      <c r="L657" s="1"/>
    </row>
    <row r="658" spans="12:12">
      <c r="L658" s="1"/>
    </row>
    <row r="659" spans="12:12">
      <c r="L659" s="1"/>
    </row>
    <row r="660" spans="12:12">
      <c r="L660" s="1"/>
    </row>
    <row r="661" spans="12:12">
      <c r="L661" s="1"/>
    </row>
    <row r="662" spans="12:12">
      <c r="L662" s="1"/>
    </row>
    <row r="663" spans="12:12">
      <c r="L663" s="1"/>
    </row>
    <row r="664" spans="12:12">
      <c r="L664" s="1"/>
    </row>
    <row r="665" spans="12:12">
      <c r="L665" s="1"/>
    </row>
    <row r="666" spans="12:12">
      <c r="L666" s="1"/>
    </row>
    <row r="667" spans="12:12">
      <c r="L667" s="1"/>
    </row>
    <row r="668" spans="12:12">
      <c r="L668" s="1"/>
    </row>
    <row r="669" spans="12:12">
      <c r="L669" s="1"/>
    </row>
    <row r="670" spans="12:12">
      <c r="L670" s="1"/>
    </row>
    <row r="671" spans="12:12">
      <c r="L671" s="1"/>
    </row>
    <row r="672" spans="12:12">
      <c r="L672" s="1"/>
    </row>
    <row r="673" spans="12:12">
      <c r="L673" s="1"/>
    </row>
    <row r="674" spans="12:12">
      <c r="L674" s="1"/>
    </row>
    <row r="675" spans="12:12">
      <c r="L675" s="1"/>
    </row>
    <row r="676" spans="12:12">
      <c r="L676" s="1"/>
    </row>
    <row r="677" spans="12:12">
      <c r="L677" s="1"/>
    </row>
    <row r="678" spans="12:12">
      <c r="L678" s="1"/>
    </row>
    <row r="679" spans="12:12">
      <c r="L679" s="1"/>
    </row>
    <row r="680" spans="12:12">
      <c r="L680" s="1"/>
    </row>
    <row r="681" spans="12:12">
      <c r="L681" s="1"/>
    </row>
    <row r="682" spans="12:12">
      <c r="L682" s="1"/>
    </row>
    <row r="683" spans="12:12">
      <c r="L683" s="1"/>
    </row>
    <row r="684" spans="12:12">
      <c r="L684" s="1"/>
    </row>
    <row r="685" spans="12:12">
      <c r="L685" s="1"/>
    </row>
    <row r="686" spans="12:12">
      <c r="L686" s="1"/>
    </row>
    <row r="687" spans="12:12">
      <c r="L687" s="1"/>
    </row>
    <row r="688" spans="12:12">
      <c r="L688" s="1"/>
    </row>
    <row r="689" spans="12:12">
      <c r="L689" s="1"/>
    </row>
    <row r="690" spans="12:12">
      <c r="L690" s="1"/>
    </row>
    <row r="691" spans="12:12">
      <c r="L691" s="1"/>
    </row>
    <row r="692" spans="12:12">
      <c r="L692" s="1"/>
    </row>
    <row r="693" spans="12:12">
      <c r="L693" s="1"/>
    </row>
    <row r="694" spans="12:12">
      <c r="L694" s="1"/>
    </row>
    <row r="695" spans="12:12">
      <c r="L695" s="1"/>
    </row>
    <row r="696" spans="12:12">
      <c r="L696" s="1"/>
    </row>
    <row r="697" spans="12:12">
      <c r="L697" s="1"/>
    </row>
    <row r="698" spans="12:12">
      <c r="L698" s="1"/>
    </row>
    <row r="699" spans="12:12">
      <c r="L699" s="1"/>
    </row>
    <row r="700" spans="12:12">
      <c r="L700" s="1"/>
    </row>
    <row r="701" spans="12:12">
      <c r="L701" s="1"/>
    </row>
    <row r="702" spans="12:12">
      <c r="L702" s="1"/>
    </row>
    <row r="703" spans="12:12">
      <c r="L703" s="1"/>
    </row>
    <row r="704" spans="12:12">
      <c r="L704" s="1"/>
    </row>
    <row r="705" spans="12:12">
      <c r="L705" s="1"/>
    </row>
    <row r="706" spans="12:12">
      <c r="L706" s="1"/>
    </row>
    <row r="707" spans="12:12">
      <c r="L707" s="1"/>
    </row>
    <row r="708" spans="12:12">
      <c r="L708" s="1"/>
    </row>
    <row r="709" spans="12:12">
      <c r="L709" s="1"/>
    </row>
    <row r="710" spans="12:12">
      <c r="L710" s="1"/>
    </row>
    <row r="711" spans="12:12">
      <c r="L711" s="1"/>
    </row>
    <row r="712" spans="12:12">
      <c r="L712" s="1"/>
    </row>
    <row r="713" spans="12:12">
      <c r="L713" s="1"/>
    </row>
    <row r="714" spans="12:12">
      <c r="L714" s="1"/>
    </row>
    <row r="715" spans="12:12">
      <c r="L715" s="1"/>
    </row>
    <row r="716" spans="12:12">
      <c r="L716" s="1"/>
    </row>
    <row r="717" spans="12:12">
      <c r="L717" s="1"/>
    </row>
    <row r="718" spans="12:12">
      <c r="L718" s="1"/>
    </row>
    <row r="719" spans="12:12">
      <c r="L719" s="1"/>
    </row>
    <row r="720" spans="12:12">
      <c r="L720" s="1"/>
    </row>
    <row r="721" spans="12:12">
      <c r="L721" s="1"/>
    </row>
    <row r="722" spans="12:12">
      <c r="L722" s="1"/>
    </row>
    <row r="723" spans="12:12">
      <c r="L723" s="1"/>
    </row>
    <row r="724" spans="12:12">
      <c r="L724" s="1"/>
    </row>
    <row r="725" spans="12:12">
      <c r="L725" s="1"/>
    </row>
    <row r="726" spans="12:12">
      <c r="L726" s="1"/>
    </row>
    <row r="727" spans="12:12">
      <c r="L727" s="1"/>
    </row>
    <row r="728" spans="12:12">
      <c r="L728" s="1"/>
    </row>
    <row r="729" spans="12:12">
      <c r="L729" s="1"/>
    </row>
    <row r="730" spans="12:12">
      <c r="L730" s="1"/>
    </row>
    <row r="731" spans="12:12">
      <c r="L731" s="1"/>
    </row>
    <row r="732" spans="12:12">
      <c r="L732" s="1"/>
    </row>
    <row r="733" spans="12:12">
      <c r="L733" s="1"/>
    </row>
    <row r="734" spans="12:12">
      <c r="L734" s="1"/>
    </row>
    <row r="735" spans="12:12">
      <c r="L735" s="1"/>
    </row>
    <row r="736" spans="12:12">
      <c r="L736" s="1"/>
    </row>
    <row r="737" spans="12:12">
      <c r="L737" s="1"/>
    </row>
    <row r="738" spans="12:12">
      <c r="L738" s="1"/>
    </row>
    <row r="739" spans="12:12">
      <c r="L739" s="1"/>
    </row>
    <row r="740" spans="12:12">
      <c r="L740" s="1"/>
    </row>
    <row r="741" spans="12:12">
      <c r="L741" s="1"/>
    </row>
    <row r="742" spans="12:12">
      <c r="L742" s="1"/>
    </row>
    <row r="743" spans="12:12">
      <c r="L743" s="1"/>
    </row>
    <row r="744" spans="12:12">
      <c r="L744" s="1"/>
    </row>
    <row r="745" spans="12:12">
      <c r="L745" s="1"/>
    </row>
    <row r="746" spans="12:12">
      <c r="L746" s="1"/>
    </row>
    <row r="747" spans="12:12">
      <c r="L747" s="1"/>
    </row>
    <row r="748" spans="12:12">
      <c r="L748" s="1"/>
    </row>
    <row r="749" spans="12:12">
      <c r="L749" s="1"/>
    </row>
    <row r="750" spans="12:12">
      <c r="L750" s="1"/>
    </row>
    <row r="751" spans="12:12">
      <c r="L751" s="1"/>
    </row>
    <row r="752" spans="12:12">
      <c r="L752" s="1"/>
    </row>
    <row r="753" spans="12:12">
      <c r="L753" s="1"/>
    </row>
    <row r="754" spans="12:12">
      <c r="L754" s="1"/>
    </row>
    <row r="755" spans="12:12">
      <c r="L755" s="1"/>
    </row>
    <row r="756" spans="12:12">
      <c r="L756" s="1"/>
    </row>
    <row r="757" spans="12:12">
      <c r="L757" s="1"/>
    </row>
    <row r="758" spans="12:12">
      <c r="L758" s="1"/>
    </row>
    <row r="759" spans="12:12">
      <c r="L759" s="1"/>
    </row>
    <row r="760" spans="12:12">
      <c r="L760" s="1"/>
    </row>
    <row r="761" spans="12:12">
      <c r="L761" s="1"/>
    </row>
    <row r="762" spans="12:12">
      <c r="L762" s="1"/>
    </row>
    <row r="763" spans="12:12">
      <c r="L763" s="1"/>
    </row>
    <row r="764" spans="12:12">
      <c r="L764" s="1"/>
    </row>
    <row r="765" spans="12:12">
      <c r="L765" s="1"/>
    </row>
    <row r="766" spans="12:12">
      <c r="L766" s="1"/>
    </row>
    <row r="767" spans="12:12">
      <c r="L767" s="1"/>
    </row>
    <row r="768" spans="12:12">
      <c r="L768" s="1"/>
    </row>
    <row r="769" spans="12:12">
      <c r="L769" s="1"/>
    </row>
    <row r="770" spans="12:12">
      <c r="L770" s="1"/>
    </row>
    <row r="771" spans="12:12">
      <c r="L771" s="1"/>
    </row>
    <row r="772" spans="12:12">
      <c r="L772" s="1"/>
    </row>
    <row r="773" spans="12:12">
      <c r="L773" s="1"/>
    </row>
    <row r="774" spans="12:12">
      <c r="L774" s="1"/>
    </row>
    <row r="775" spans="12:12">
      <c r="L775" s="1"/>
    </row>
    <row r="776" spans="12:12">
      <c r="L776" s="1"/>
    </row>
    <row r="777" spans="12:12">
      <c r="L777" s="1"/>
    </row>
    <row r="778" spans="12:12">
      <c r="L778" s="1"/>
    </row>
    <row r="779" spans="12:12">
      <c r="L779" s="1"/>
    </row>
    <row r="780" spans="12:12">
      <c r="L780" s="1"/>
    </row>
    <row r="781" spans="12:12">
      <c r="L781" s="1"/>
    </row>
    <row r="782" spans="12:12">
      <c r="L782" s="1"/>
    </row>
    <row r="783" spans="12:12">
      <c r="L783" s="1"/>
    </row>
    <row r="784" spans="12:12">
      <c r="L784" s="1"/>
    </row>
    <row r="785" spans="12:12">
      <c r="L785" s="1"/>
    </row>
    <row r="786" spans="12:12">
      <c r="L786" s="1"/>
    </row>
    <row r="787" spans="12:12">
      <c r="L787" s="1"/>
    </row>
    <row r="788" spans="12:12">
      <c r="L788" s="1"/>
    </row>
    <row r="789" spans="12:12">
      <c r="L789" s="1"/>
    </row>
    <row r="790" spans="12:12">
      <c r="L790" s="1"/>
    </row>
    <row r="791" spans="12:12">
      <c r="L791" s="1"/>
    </row>
    <row r="792" spans="12:12">
      <c r="L792" s="1"/>
    </row>
    <row r="793" spans="12:12">
      <c r="L793" s="1"/>
    </row>
    <row r="794" spans="12:12">
      <c r="L794" s="1"/>
    </row>
    <row r="795" spans="12:12">
      <c r="L795" s="1"/>
    </row>
    <row r="796" spans="12:12">
      <c r="L796" s="1"/>
    </row>
    <row r="797" spans="12:12">
      <c r="L797" s="1"/>
    </row>
    <row r="798" spans="12:12">
      <c r="L798" s="1"/>
    </row>
    <row r="799" spans="12:12">
      <c r="L799" s="1"/>
    </row>
    <row r="800" spans="12:12">
      <c r="L800" s="1"/>
    </row>
    <row r="801" spans="12:12">
      <c r="L801" s="1"/>
    </row>
    <row r="802" spans="12:12">
      <c r="L802" s="1"/>
    </row>
    <row r="803" spans="12:12">
      <c r="L803" s="1"/>
    </row>
    <row r="804" spans="12:12">
      <c r="L804" s="1"/>
    </row>
    <row r="805" spans="12:12">
      <c r="L805" s="1"/>
    </row>
    <row r="806" spans="12:12">
      <c r="L806" s="1"/>
    </row>
    <row r="807" spans="12:12">
      <c r="L807" s="1"/>
    </row>
    <row r="808" spans="12:12">
      <c r="L808" s="1"/>
    </row>
    <row r="809" spans="12:12">
      <c r="L809" s="1"/>
    </row>
    <row r="810" spans="12:12">
      <c r="L810" s="1"/>
    </row>
    <row r="811" spans="12:12">
      <c r="L811" s="1"/>
    </row>
    <row r="812" spans="12:12">
      <c r="L812" s="1"/>
    </row>
    <row r="813" spans="12:12">
      <c r="L813" s="1"/>
    </row>
    <row r="814" spans="12:12">
      <c r="L814" s="1"/>
    </row>
    <row r="815" spans="12:12">
      <c r="L815" s="1"/>
    </row>
    <row r="816" spans="12:12">
      <c r="L816" s="1"/>
    </row>
    <row r="817" spans="12:12">
      <c r="L817" s="1"/>
    </row>
    <row r="818" spans="12:12">
      <c r="L818" s="1"/>
    </row>
    <row r="819" spans="12:12">
      <c r="L819" s="1"/>
    </row>
    <row r="820" spans="12:12">
      <c r="L820" s="1"/>
    </row>
    <row r="821" spans="12:12">
      <c r="L821" s="1"/>
    </row>
    <row r="822" spans="12:12">
      <c r="L822" s="1"/>
    </row>
    <row r="823" spans="12:12">
      <c r="L823" s="1"/>
    </row>
    <row r="824" spans="12:12">
      <c r="L824" s="1"/>
    </row>
    <row r="825" spans="12:12">
      <c r="L825" s="1"/>
    </row>
    <row r="826" spans="12:12">
      <c r="L826" s="1"/>
    </row>
    <row r="827" spans="12:12">
      <c r="L827" s="1"/>
    </row>
    <row r="828" spans="12:12">
      <c r="L828" s="1"/>
    </row>
    <row r="829" spans="12:12">
      <c r="L829" s="1"/>
    </row>
    <row r="830" spans="12:12">
      <c r="L830" s="1"/>
    </row>
    <row r="831" spans="12:12">
      <c r="L831" s="1"/>
    </row>
    <row r="832" spans="12:12">
      <c r="L832" s="1"/>
    </row>
    <row r="833" spans="12:12">
      <c r="L833" s="1"/>
    </row>
    <row r="834" spans="12:12">
      <c r="L834" s="1"/>
    </row>
    <row r="835" spans="12:12">
      <c r="L835" s="1"/>
    </row>
    <row r="836" spans="12:12">
      <c r="L836" s="1"/>
    </row>
    <row r="837" spans="12:12">
      <c r="L837" s="1"/>
    </row>
    <row r="838" spans="12:12">
      <c r="L838" s="1"/>
    </row>
    <row r="839" spans="12:12">
      <c r="L839" s="1"/>
    </row>
    <row r="840" spans="12:12">
      <c r="L840" s="1"/>
    </row>
    <row r="841" spans="12:12">
      <c r="L841" s="1"/>
    </row>
    <row r="842" spans="12:12">
      <c r="L842" s="1"/>
    </row>
    <row r="843" spans="12:12">
      <c r="L843" s="1"/>
    </row>
    <row r="844" spans="12:12">
      <c r="L844" s="1"/>
    </row>
    <row r="845" spans="12:12">
      <c r="L845" s="1"/>
    </row>
    <row r="846" spans="12:12">
      <c r="L846" s="1"/>
    </row>
    <row r="847" spans="12:12">
      <c r="L847" s="1"/>
    </row>
    <row r="848" spans="12:12">
      <c r="L848" s="1"/>
    </row>
    <row r="849" spans="12:12">
      <c r="L849" s="1"/>
    </row>
    <row r="850" spans="12:12">
      <c r="L850" s="1"/>
    </row>
    <row r="851" spans="12:12">
      <c r="L851" s="1"/>
    </row>
    <row r="852" spans="12:12">
      <c r="L852" s="1"/>
    </row>
    <row r="853" spans="12:12">
      <c r="L853" s="1"/>
    </row>
    <row r="854" spans="12:12">
      <c r="L854" s="1"/>
    </row>
    <row r="855" spans="12:12">
      <c r="L855" s="1"/>
    </row>
    <row r="856" spans="12:12">
      <c r="L856" s="1"/>
    </row>
    <row r="857" spans="12:12">
      <c r="L857" s="1"/>
    </row>
    <row r="858" spans="12:12">
      <c r="L858" s="1"/>
    </row>
    <row r="859" spans="12:12">
      <c r="L859" s="1"/>
    </row>
    <row r="860" spans="12:12">
      <c r="L860" s="1"/>
    </row>
    <row r="861" spans="12:12">
      <c r="L861" s="1"/>
    </row>
    <row r="862" spans="12:12">
      <c r="L862" s="1"/>
    </row>
    <row r="863" spans="12:12">
      <c r="L863" s="1"/>
    </row>
    <row r="864" spans="12:12">
      <c r="L864" s="1"/>
    </row>
    <row r="865" spans="12:12">
      <c r="L865" s="1"/>
    </row>
    <row r="866" spans="12:12">
      <c r="L866" s="1"/>
    </row>
    <row r="867" spans="12:12">
      <c r="L867" s="1"/>
    </row>
    <row r="868" spans="12:12">
      <c r="L868" s="1"/>
    </row>
    <row r="869" spans="12:12">
      <c r="L869" s="1"/>
    </row>
    <row r="870" spans="12:12">
      <c r="L870" s="1"/>
    </row>
    <row r="871" spans="12:12">
      <c r="L871" s="1"/>
    </row>
    <row r="872" spans="12:12">
      <c r="L872" s="1"/>
    </row>
    <row r="873" spans="12:12">
      <c r="L873" s="1"/>
    </row>
    <row r="874" spans="12:12">
      <c r="L874" s="1"/>
    </row>
    <row r="875" spans="12:12">
      <c r="L875" s="1"/>
    </row>
    <row r="876" spans="12:12">
      <c r="L876" s="1"/>
    </row>
    <row r="877" spans="12:12">
      <c r="L877" s="1"/>
    </row>
    <row r="878" spans="12:12">
      <c r="L878" s="1"/>
    </row>
    <row r="879" spans="12:12">
      <c r="L879" s="1"/>
    </row>
    <row r="880" spans="12:12">
      <c r="L880" s="1"/>
    </row>
    <row r="881" spans="12:12">
      <c r="L881" s="1"/>
    </row>
    <row r="882" spans="12:12">
      <c r="L882" s="1"/>
    </row>
    <row r="883" spans="12:12">
      <c r="L883" s="1"/>
    </row>
    <row r="884" spans="12:12">
      <c r="L884" s="1"/>
    </row>
    <row r="885" spans="12:12">
      <c r="L885" s="1"/>
    </row>
    <row r="886" spans="12:12">
      <c r="L886" s="1"/>
    </row>
    <row r="887" spans="12:12">
      <c r="L887" s="1"/>
    </row>
    <row r="888" spans="12:12">
      <c r="L888" s="1"/>
    </row>
    <row r="889" spans="12:12">
      <c r="L889" s="1"/>
    </row>
    <row r="890" spans="12:12">
      <c r="L890" s="1"/>
    </row>
    <row r="891" spans="12:12">
      <c r="L891" s="1"/>
    </row>
    <row r="892" spans="12:12">
      <c r="L892" s="1"/>
    </row>
    <row r="893" spans="12:12">
      <c r="L893" s="1"/>
    </row>
    <row r="894" spans="12:12">
      <c r="L894" s="1"/>
    </row>
    <row r="895" spans="12:12">
      <c r="L895" s="1"/>
    </row>
    <row r="896" spans="12:12">
      <c r="L896" s="1"/>
    </row>
    <row r="897" spans="12:12">
      <c r="L897" s="1"/>
    </row>
    <row r="898" spans="12:12">
      <c r="L898" s="1"/>
    </row>
    <row r="899" spans="12:12">
      <c r="L899" s="1"/>
    </row>
    <row r="900" spans="12:12">
      <c r="L900" s="1"/>
    </row>
    <row r="901" spans="12:12">
      <c r="L901" s="1"/>
    </row>
    <row r="902" spans="12:12">
      <c r="L902" s="1"/>
    </row>
    <row r="903" spans="12:12">
      <c r="L903" s="1"/>
    </row>
    <row r="904" spans="12:12">
      <c r="L904" s="1"/>
    </row>
    <row r="905" spans="12:12">
      <c r="L905" s="1"/>
    </row>
    <row r="906" spans="12:12">
      <c r="L906" s="1"/>
    </row>
    <row r="907" spans="12:12">
      <c r="L907" s="1"/>
    </row>
    <row r="908" spans="12:12">
      <c r="L908" s="1"/>
    </row>
    <row r="909" spans="12:12">
      <c r="L909" s="1"/>
    </row>
    <row r="910" spans="12:12">
      <c r="L910" s="1"/>
    </row>
    <row r="911" spans="12:12">
      <c r="L911" s="1"/>
    </row>
    <row r="912" spans="12:12">
      <c r="L912" s="1"/>
    </row>
    <row r="913" spans="12:12">
      <c r="L913" s="1"/>
    </row>
    <row r="914" spans="12:12">
      <c r="L914" s="1"/>
    </row>
    <row r="915" spans="12:12">
      <c r="L915" s="1"/>
    </row>
    <row r="916" spans="12:12">
      <c r="L916" s="1"/>
    </row>
    <row r="917" spans="12:12">
      <c r="L917" s="1"/>
    </row>
    <row r="918" spans="12:12">
      <c r="L918" s="1"/>
    </row>
    <row r="919" spans="12:12">
      <c r="L919" s="1"/>
    </row>
    <row r="920" spans="12:12">
      <c r="L920" s="1"/>
    </row>
    <row r="921" spans="12:12">
      <c r="L921" s="1"/>
    </row>
    <row r="922" spans="12:12">
      <c r="L922" s="1"/>
    </row>
    <row r="923" spans="12:12">
      <c r="L923" s="1"/>
    </row>
    <row r="924" spans="12:12">
      <c r="L924" s="1"/>
    </row>
    <row r="925" spans="12:12">
      <c r="L925" s="1"/>
    </row>
    <row r="926" spans="12:12">
      <c r="L926" s="1"/>
    </row>
    <row r="927" spans="12:12">
      <c r="L927" s="1"/>
    </row>
    <row r="928" spans="12:12">
      <c r="L928" s="1"/>
    </row>
    <row r="929" spans="12:12">
      <c r="L929" s="1"/>
    </row>
    <row r="930" spans="12:12">
      <c r="L930" s="1"/>
    </row>
    <row r="931" spans="12:12">
      <c r="L931" s="1"/>
    </row>
    <row r="932" spans="12:12">
      <c r="L932" s="1"/>
    </row>
    <row r="933" spans="12:12">
      <c r="L933" s="1"/>
    </row>
    <row r="934" spans="12:12">
      <c r="L934" s="1"/>
    </row>
    <row r="935" spans="12:12">
      <c r="L935" s="1"/>
    </row>
    <row r="936" spans="12:12">
      <c r="L936" s="1"/>
    </row>
    <row r="937" spans="12:12">
      <c r="L937" s="1"/>
    </row>
    <row r="938" spans="12:12">
      <c r="L938" s="1"/>
    </row>
    <row r="939" spans="12:12">
      <c r="L939" s="1"/>
    </row>
    <row r="940" spans="12:12">
      <c r="L940" s="1"/>
    </row>
    <row r="941" spans="12:12">
      <c r="L941" s="1"/>
    </row>
    <row r="942" spans="12:12">
      <c r="L942" s="1"/>
    </row>
    <row r="943" spans="12:12">
      <c r="L943" s="1"/>
    </row>
    <row r="944" spans="12:12">
      <c r="L944" s="1"/>
    </row>
    <row r="945" spans="12:12">
      <c r="L945" s="1"/>
    </row>
    <row r="946" spans="12:12">
      <c r="L946" s="1"/>
    </row>
    <row r="947" spans="12:12">
      <c r="L947" s="1"/>
    </row>
    <row r="948" spans="12:12">
      <c r="L948" s="1"/>
    </row>
    <row r="949" spans="12:12">
      <c r="L949" s="1"/>
    </row>
    <row r="950" spans="12:12">
      <c r="L950" s="1"/>
    </row>
    <row r="951" spans="12:12">
      <c r="L951" s="1"/>
    </row>
    <row r="952" spans="12:12">
      <c r="L952" s="1"/>
    </row>
    <row r="953" spans="12:12">
      <c r="L953" s="1"/>
    </row>
    <row r="954" spans="12:12">
      <c r="L954" s="1"/>
    </row>
    <row r="955" spans="12:12">
      <c r="L955" s="1"/>
    </row>
    <row r="956" spans="12:12">
      <c r="L956" s="1"/>
    </row>
    <row r="957" spans="12:12">
      <c r="L957" s="1"/>
    </row>
    <row r="958" spans="12:12">
      <c r="L958" s="1"/>
    </row>
    <row r="959" spans="12:12">
      <c r="L959" s="1"/>
    </row>
    <row r="960" spans="12:12">
      <c r="L960" s="1"/>
    </row>
    <row r="961" spans="12:12">
      <c r="L961" s="1"/>
    </row>
    <row r="962" spans="12:12">
      <c r="L962" s="1"/>
    </row>
    <row r="963" spans="12:12">
      <c r="L963" s="1"/>
    </row>
    <row r="964" spans="12:12">
      <c r="L964" s="1"/>
    </row>
    <row r="965" spans="12:12">
      <c r="L965" s="1"/>
    </row>
    <row r="966" spans="12:12">
      <c r="L966" s="1"/>
    </row>
    <row r="967" spans="12:12">
      <c r="L967" s="1"/>
    </row>
    <row r="968" spans="12:12">
      <c r="L968" s="1"/>
    </row>
    <row r="969" spans="12:12">
      <c r="L969" s="1"/>
    </row>
    <row r="970" spans="12:12">
      <c r="L970" s="1"/>
    </row>
    <row r="971" spans="12:12">
      <c r="L971" s="1"/>
    </row>
    <row r="972" spans="12:12">
      <c r="L972" s="1"/>
    </row>
    <row r="973" spans="12:12">
      <c r="L973" s="1"/>
    </row>
    <row r="974" spans="12:12">
      <c r="L974" s="1"/>
    </row>
    <row r="975" spans="12:12">
      <c r="L975" s="1"/>
    </row>
    <row r="976" spans="12:12">
      <c r="L976" s="1"/>
    </row>
    <row r="977" spans="12:12">
      <c r="L977" s="1"/>
    </row>
    <row r="978" spans="12:12">
      <c r="L978" s="1"/>
    </row>
    <row r="979" spans="12:12">
      <c r="L979" s="1"/>
    </row>
    <row r="980" spans="12:12">
      <c r="L980" s="1"/>
    </row>
    <row r="981" spans="12:12">
      <c r="L981" s="1"/>
    </row>
    <row r="982" spans="12:12">
      <c r="L982" s="1"/>
    </row>
    <row r="983" spans="12:12">
      <c r="L983" s="1"/>
    </row>
    <row r="984" spans="12:12">
      <c r="L984" s="1"/>
    </row>
    <row r="985" spans="12:12">
      <c r="L985" s="1"/>
    </row>
    <row r="986" spans="12:12">
      <c r="L986" s="1"/>
    </row>
    <row r="987" spans="12:12">
      <c r="L987" s="1"/>
    </row>
    <row r="988" spans="12:12">
      <c r="L988" s="1"/>
    </row>
    <row r="989" spans="12:12">
      <c r="L989" s="1"/>
    </row>
    <row r="990" spans="12:12">
      <c r="L990" s="1"/>
    </row>
    <row r="991" spans="12:12">
      <c r="L991" s="1"/>
    </row>
    <row r="992" spans="12:12">
      <c r="L992" s="1"/>
    </row>
    <row r="993" spans="12:12">
      <c r="L993" s="1"/>
    </row>
    <row r="994" spans="12:12">
      <c r="L994" s="1"/>
    </row>
    <row r="995" spans="12:12">
      <c r="L995" s="1"/>
    </row>
    <row r="996" spans="12:12">
      <c r="L996" s="1"/>
    </row>
    <row r="997" spans="12:12">
      <c r="L997" s="1"/>
    </row>
    <row r="998" spans="12:12">
      <c r="L998" s="1"/>
    </row>
    <row r="999" spans="12:12">
      <c r="L999" s="1"/>
    </row>
    <row r="1000" spans="12:12">
      <c r="L1000" s="1"/>
    </row>
    <row r="1001" spans="12:12">
      <c r="L1001" s="1"/>
    </row>
    <row r="1002" spans="12:12">
      <c r="L1002" s="1"/>
    </row>
    <row r="1003" spans="12:12">
      <c r="L1003" s="1"/>
    </row>
    <row r="1004" spans="12:12">
      <c r="L1004" s="1"/>
    </row>
    <row r="1005" spans="12:12">
      <c r="L1005" s="1"/>
    </row>
    <row r="1006" spans="12:12">
      <c r="L1006" s="1"/>
    </row>
    <row r="1007" spans="12:12">
      <c r="L1007" s="1"/>
    </row>
    <row r="1008" spans="12:12">
      <c r="L1008" s="1"/>
    </row>
    <row r="1009" spans="12:12">
      <c r="L1009" s="1"/>
    </row>
    <row r="1010" spans="12:12">
      <c r="L1010" s="1"/>
    </row>
    <row r="1011" spans="12:12">
      <c r="L1011" s="1"/>
    </row>
    <row r="1012" spans="12:12">
      <c r="L1012" s="1"/>
    </row>
    <row r="1013" spans="12:12">
      <c r="L1013" s="1"/>
    </row>
    <row r="1014" spans="12:12">
      <c r="L1014" s="1"/>
    </row>
    <row r="1015" spans="12:12">
      <c r="L1015" s="1"/>
    </row>
    <row r="1016" spans="12:12">
      <c r="L1016" s="1"/>
    </row>
    <row r="1017" spans="12:12">
      <c r="L1017" s="1"/>
    </row>
    <row r="1018" spans="12:12">
      <c r="L1018" s="1"/>
    </row>
    <row r="1019" spans="12:12">
      <c r="L1019" s="1"/>
    </row>
    <row r="1020" spans="12:12">
      <c r="L1020" s="1"/>
    </row>
    <row r="1021" spans="12:12">
      <c r="L1021" s="1"/>
    </row>
    <row r="1022" spans="12:12">
      <c r="L1022" s="1"/>
    </row>
    <row r="1023" spans="12:12">
      <c r="L1023" s="1"/>
    </row>
    <row r="1024" spans="12:12">
      <c r="L1024" s="1"/>
    </row>
    <row r="1025" spans="12:12">
      <c r="L1025" s="1"/>
    </row>
    <row r="1026" spans="12:12">
      <c r="L1026" s="1"/>
    </row>
    <row r="1027" spans="12:12">
      <c r="L1027" s="1"/>
    </row>
    <row r="1028" spans="12:12">
      <c r="L1028" s="1"/>
    </row>
    <row r="1029" spans="12:12">
      <c r="L1029" s="1"/>
    </row>
    <row r="1030" spans="12:12">
      <c r="L1030" s="1"/>
    </row>
    <row r="1031" spans="12:12">
      <c r="L1031" s="1"/>
    </row>
    <row r="1032" spans="12:12">
      <c r="L1032" s="1"/>
    </row>
    <row r="1033" spans="12:12">
      <c r="L1033" s="1"/>
    </row>
    <row r="1034" spans="12:12">
      <c r="L1034" s="1"/>
    </row>
    <row r="1035" spans="12:12">
      <c r="L1035" s="1"/>
    </row>
    <row r="1036" spans="12:12">
      <c r="L1036" s="1"/>
    </row>
    <row r="1037" spans="12:12">
      <c r="L1037" s="1"/>
    </row>
    <row r="1038" spans="12:12">
      <c r="L1038" s="1"/>
    </row>
    <row r="1039" spans="12:12">
      <c r="L1039" s="1"/>
    </row>
    <row r="1040" spans="12:12">
      <c r="L1040" s="1"/>
    </row>
    <row r="1041" spans="12:12">
      <c r="L1041" s="1"/>
    </row>
    <row r="1042" spans="12:12">
      <c r="L1042" s="1"/>
    </row>
    <row r="1043" spans="12:12">
      <c r="L1043" s="1"/>
    </row>
    <row r="1044" spans="12:12">
      <c r="L1044" s="1"/>
    </row>
    <row r="1045" spans="12:12">
      <c r="L1045" s="1"/>
    </row>
    <row r="1046" spans="12:12">
      <c r="L1046" s="1"/>
    </row>
    <row r="1047" spans="12:12">
      <c r="L1047" s="1"/>
    </row>
    <row r="1048" spans="12:12">
      <c r="L1048" s="1"/>
    </row>
    <row r="1049" spans="12:12">
      <c r="L1049" s="1"/>
    </row>
    <row r="1050" spans="12:12">
      <c r="L1050" s="1"/>
    </row>
    <row r="1051" spans="12:12">
      <c r="L1051" s="1"/>
    </row>
    <row r="1052" spans="12:12">
      <c r="L1052" s="1"/>
    </row>
    <row r="1053" spans="12:12">
      <c r="L1053" s="1"/>
    </row>
    <row r="1054" spans="12:12">
      <c r="L1054" s="1"/>
    </row>
    <row r="1055" spans="12:12">
      <c r="L1055" s="1"/>
    </row>
    <row r="1056" spans="12:12">
      <c r="L1056" s="1"/>
    </row>
    <row r="1057" spans="12:12">
      <c r="L1057" s="1"/>
    </row>
    <row r="1058" spans="12:12">
      <c r="L1058" s="1"/>
    </row>
    <row r="1059" spans="12:12">
      <c r="L1059" s="1"/>
    </row>
    <row r="1060" spans="12:12">
      <c r="L1060" s="1"/>
    </row>
    <row r="1061" spans="12:12">
      <c r="L1061" s="1"/>
    </row>
    <row r="1062" spans="12:12">
      <c r="L1062" s="1"/>
    </row>
    <row r="1063" spans="12:12">
      <c r="L1063" s="1"/>
    </row>
    <row r="1064" spans="12:12">
      <c r="L1064" s="1"/>
    </row>
    <row r="1065" spans="12:12">
      <c r="L1065" s="1"/>
    </row>
    <row r="1066" spans="12:12">
      <c r="L1066" s="1"/>
    </row>
    <row r="1067" spans="12:12">
      <c r="L1067" s="1"/>
    </row>
    <row r="1068" spans="12:12">
      <c r="L1068" s="1"/>
    </row>
    <row r="1069" spans="12:12">
      <c r="L1069" s="1"/>
    </row>
    <row r="1070" spans="12:12">
      <c r="L1070" s="1"/>
    </row>
    <row r="1071" spans="12:12">
      <c r="L1071" s="1"/>
    </row>
    <row r="1072" spans="12:12">
      <c r="L1072" s="1"/>
    </row>
    <row r="1073" spans="12:12">
      <c r="L1073" s="1"/>
    </row>
    <row r="1074" spans="12:12">
      <c r="L1074" s="1"/>
    </row>
    <row r="1075" spans="12:12">
      <c r="L1075" s="1"/>
    </row>
    <row r="1076" spans="12:12">
      <c r="L1076" s="1"/>
    </row>
    <row r="1077" spans="12:12">
      <c r="L1077" s="1"/>
    </row>
    <row r="1078" spans="12:12">
      <c r="L1078" s="1"/>
    </row>
    <row r="1079" spans="12:12">
      <c r="L1079" s="1"/>
    </row>
    <row r="1080" spans="12:12">
      <c r="L1080" s="1"/>
    </row>
    <row r="1081" spans="12:12">
      <c r="L1081" s="1"/>
    </row>
    <row r="1082" spans="12:12">
      <c r="L1082" s="1"/>
    </row>
    <row r="1083" spans="12:12">
      <c r="L1083" s="1"/>
    </row>
    <row r="1084" spans="12:12">
      <c r="L1084" s="1"/>
    </row>
    <row r="1085" spans="12:12">
      <c r="L1085" s="1"/>
    </row>
    <row r="1086" spans="12:12">
      <c r="L1086" s="1"/>
    </row>
    <row r="1087" spans="12:12">
      <c r="L1087" s="1"/>
    </row>
    <row r="1088" spans="12:12">
      <c r="L1088" s="1"/>
    </row>
    <row r="1089" spans="12:12">
      <c r="L1089" s="1"/>
    </row>
    <row r="1090" spans="12:12">
      <c r="L1090" s="1"/>
    </row>
    <row r="1091" spans="12:12">
      <c r="L1091" s="1"/>
    </row>
    <row r="1092" spans="12:12">
      <c r="L1092" s="1"/>
    </row>
    <row r="1093" spans="12:12">
      <c r="L1093" s="1"/>
    </row>
    <row r="1094" spans="12:12">
      <c r="L1094" s="1"/>
    </row>
    <row r="1095" spans="12:12">
      <c r="L1095" s="1"/>
    </row>
    <row r="1096" spans="12:12">
      <c r="L1096" s="1"/>
    </row>
    <row r="1097" spans="12:12">
      <c r="L1097" s="1"/>
    </row>
    <row r="1098" spans="12:12">
      <c r="L1098" s="1"/>
    </row>
    <row r="1099" spans="12:12">
      <c r="L1099" s="1"/>
    </row>
    <row r="1100" spans="12:12">
      <c r="L1100" s="1"/>
    </row>
    <row r="1101" spans="12:12">
      <c r="L1101" s="1"/>
    </row>
    <row r="1102" spans="12:12">
      <c r="L1102" s="1"/>
    </row>
    <row r="1103" spans="12:12">
      <c r="L1103" s="1"/>
    </row>
    <row r="1104" spans="12:12">
      <c r="L1104" s="1"/>
    </row>
    <row r="1105" spans="12:12">
      <c r="L1105" s="1"/>
    </row>
    <row r="1106" spans="12:12">
      <c r="L1106" s="1"/>
    </row>
    <row r="1107" spans="12:12">
      <c r="L1107" s="1"/>
    </row>
    <row r="1108" spans="12:12">
      <c r="L1108" s="1"/>
    </row>
    <row r="1109" spans="12:12">
      <c r="L1109" s="1"/>
    </row>
    <row r="1110" spans="12:12">
      <c r="L1110" s="1"/>
    </row>
    <row r="1111" spans="12:12">
      <c r="L1111" s="1"/>
    </row>
    <row r="1112" spans="12:12">
      <c r="L1112" s="1"/>
    </row>
    <row r="1113" spans="12:12">
      <c r="L1113" s="1"/>
    </row>
    <row r="1114" spans="12:12">
      <c r="L1114" s="1"/>
    </row>
    <row r="1115" spans="12:12">
      <c r="L1115" s="1"/>
    </row>
    <row r="1116" spans="12:12">
      <c r="L1116" s="1"/>
    </row>
    <row r="1117" spans="12:12">
      <c r="L1117" s="1"/>
    </row>
    <row r="1118" spans="12:12">
      <c r="L1118" s="1"/>
    </row>
    <row r="1119" spans="12:12">
      <c r="L1119" s="1"/>
    </row>
    <row r="1120" spans="12:12">
      <c r="L1120" s="1"/>
    </row>
    <row r="1121" spans="12:12">
      <c r="L1121" s="1"/>
    </row>
    <row r="1122" spans="12:12">
      <c r="L1122" s="1"/>
    </row>
    <row r="1123" spans="12:12">
      <c r="L1123" s="1"/>
    </row>
    <row r="1124" spans="12:12">
      <c r="L1124" s="1"/>
    </row>
    <row r="1125" spans="12:12">
      <c r="L1125" s="1"/>
    </row>
    <row r="1126" spans="12:12">
      <c r="L1126" s="1"/>
    </row>
    <row r="1127" spans="12:12">
      <c r="L1127" s="1"/>
    </row>
    <row r="1128" spans="12:12">
      <c r="L1128" s="1"/>
    </row>
    <row r="1129" spans="12:12">
      <c r="L1129" s="1"/>
    </row>
    <row r="1130" spans="12:12">
      <c r="L1130" s="1"/>
    </row>
    <row r="1131" spans="12:12">
      <c r="L1131" s="1"/>
    </row>
    <row r="1132" spans="12:12">
      <c r="L1132" s="1"/>
    </row>
    <row r="1133" spans="12:12">
      <c r="L1133" s="1"/>
    </row>
    <row r="1134" spans="12:12">
      <c r="L1134" s="1"/>
    </row>
    <row r="1135" spans="12:12">
      <c r="L1135" s="1"/>
    </row>
    <row r="1136" spans="12:12">
      <c r="L1136" s="1"/>
    </row>
    <row r="1137" spans="12:12">
      <c r="L1137" s="1"/>
    </row>
    <row r="1138" spans="12:12">
      <c r="L1138" s="1"/>
    </row>
    <row r="1139" spans="12:12">
      <c r="L1139" s="1"/>
    </row>
    <row r="1140" spans="12:12">
      <c r="L1140" s="1"/>
    </row>
    <row r="1141" spans="12:12">
      <c r="L1141" s="1"/>
    </row>
    <row r="1142" spans="12:12">
      <c r="L1142" s="1"/>
    </row>
    <row r="1143" spans="12:12">
      <c r="L1143" s="1"/>
    </row>
    <row r="1144" spans="12:12">
      <c r="L1144" s="1"/>
    </row>
    <row r="1145" spans="12:12">
      <c r="L1145" s="1"/>
    </row>
    <row r="1146" spans="12:12">
      <c r="L1146" s="1"/>
    </row>
    <row r="1147" spans="12:12">
      <c r="L1147" s="1"/>
    </row>
    <row r="1148" spans="12:12">
      <c r="L1148" s="1"/>
    </row>
    <row r="1149" spans="12:12">
      <c r="L1149" s="1"/>
    </row>
    <row r="1150" spans="12:12">
      <c r="L1150" s="1"/>
    </row>
    <row r="1151" spans="12:12">
      <c r="L1151" s="1"/>
    </row>
    <row r="1152" spans="12:12">
      <c r="L1152" s="1"/>
    </row>
    <row r="1153" spans="12:12">
      <c r="L1153" s="1"/>
    </row>
    <row r="1154" spans="12:12">
      <c r="L1154" s="1"/>
    </row>
    <row r="1155" spans="12:12">
      <c r="L1155" s="1"/>
    </row>
    <row r="1156" spans="12:12">
      <c r="L1156" s="1"/>
    </row>
    <row r="1157" spans="12:12">
      <c r="L1157" s="1"/>
    </row>
    <row r="1158" spans="12:12">
      <c r="L1158" s="1"/>
    </row>
    <row r="1159" spans="12:12">
      <c r="L1159" s="1"/>
    </row>
    <row r="1160" spans="12:12">
      <c r="L1160" s="1"/>
    </row>
    <row r="1161" spans="12:12">
      <c r="L1161" s="1"/>
    </row>
    <row r="1162" spans="12:12">
      <c r="L1162" s="1"/>
    </row>
    <row r="1163" spans="12:12">
      <c r="L1163" s="1"/>
    </row>
    <row r="1164" spans="12:12">
      <c r="L1164" s="1"/>
    </row>
    <row r="1165" spans="12:12">
      <c r="L1165" s="1"/>
    </row>
    <row r="1166" spans="12:12">
      <c r="L1166" s="1"/>
    </row>
    <row r="1167" spans="12:12">
      <c r="L1167" s="1"/>
    </row>
    <row r="1168" spans="12:12">
      <c r="L1168" s="1"/>
    </row>
    <row r="1169" spans="12:12">
      <c r="L1169" s="1"/>
    </row>
    <row r="1170" spans="12:12">
      <c r="L1170" s="1"/>
    </row>
    <row r="1171" spans="12:12">
      <c r="L1171" s="1"/>
    </row>
    <row r="1172" spans="12:12">
      <c r="L1172" s="1"/>
    </row>
    <row r="1173" spans="12:12">
      <c r="L1173" s="1"/>
    </row>
    <row r="1174" spans="12:12">
      <c r="L1174" s="1"/>
    </row>
    <row r="1175" spans="12:12">
      <c r="L1175" s="1"/>
    </row>
    <row r="1176" spans="12:12">
      <c r="L1176" s="1"/>
    </row>
    <row r="1177" spans="12:12">
      <c r="L1177" s="1"/>
    </row>
    <row r="1178" spans="12:12">
      <c r="L1178" s="1"/>
    </row>
    <row r="1179" spans="12:12">
      <c r="L1179" s="1"/>
    </row>
    <row r="1180" spans="12:12">
      <c r="L1180" s="1"/>
    </row>
    <row r="1181" spans="12:12">
      <c r="L1181" s="1"/>
    </row>
    <row r="1182" spans="12:12">
      <c r="L1182" s="1"/>
    </row>
    <row r="1183" spans="12:12">
      <c r="L1183" s="1"/>
    </row>
    <row r="1184" spans="12:12">
      <c r="L1184" s="1"/>
    </row>
    <row r="1185" spans="12:12">
      <c r="L1185" s="1"/>
    </row>
    <row r="1186" spans="12:12">
      <c r="L1186" s="1"/>
    </row>
    <row r="1187" spans="12:12">
      <c r="L1187" s="1"/>
    </row>
    <row r="1188" spans="12:12">
      <c r="L1188" s="1"/>
    </row>
    <row r="1189" spans="12:12">
      <c r="L1189" s="1"/>
    </row>
    <row r="1190" spans="12:12">
      <c r="L1190" s="1"/>
    </row>
    <row r="1191" spans="12:12">
      <c r="L1191" s="1"/>
    </row>
    <row r="1192" spans="12:12">
      <c r="L1192" s="1"/>
    </row>
    <row r="1193" spans="12:12">
      <c r="L1193" s="1"/>
    </row>
    <row r="1194" spans="12:12">
      <c r="L1194" s="1"/>
    </row>
    <row r="1195" spans="12:12">
      <c r="L1195" s="1"/>
    </row>
    <row r="1196" spans="12:12">
      <c r="L1196" s="1"/>
    </row>
    <row r="1197" spans="12:12">
      <c r="L1197" s="1"/>
    </row>
    <row r="1198" spans="12:12">
      <c r="L1198" s="1"/>
    </row>
    <row r="1199" spans="12:12">
      <c r="L1199" s="1"/>
    </row>
    <row r="1200" spans="12:12">
      <c r="L1200" s="1"/>
    </row>
    <row r="1201" spans="12:12">
      <c r="L1201" s="1"/>
    </row>
    <row r="1202" spans="12:12">
      <c r="L1202" s="1"/>
    </row>
    <row r="1203" spans="12:12">
      <c r="L1203" s="1"/>
    </row>
    <row r="1204" spans="12:12">
      <c r="L1204" s="1"/>
    </row>
    <row r="1205" spans="12:12">
      <c r="L1205" s="1"/>
    </row>
    <row r="1206" spans="12:12">
      <c r="L1206" s="1"/>
    </row>
    <row r="1207" spans="12:12">
      <c r="L1207" s="1"/>
    </row>
    <row r="1208" spans="12:12">
      <c r="L1208" s="1"/>
    </row>
    <row r="1209" spans="12:12">
      <c r="L1209" s="1"/>
    </row>
    <row r="1210" spans="12:12">
      <c r="L1210" s="1"/>
    </row>
    <row r="1211" spans="12:12">
      <c r="L1211" s="1"/>
    </row>
    <row r="1212" spans="12:12">
      <c r="L1212" s="1"/>
    </row>
    <row r="1213" spans="12:12">
      <c r="L1213" s="1"/>
    </row>
    <row r="1214" spans="12:12">
      <c r="L1214" s="1"/>
    </row>
    <row r="1215" spans="12:12">
      <c r="L1215" s="1"/>
    </row>
    <row r="1216" spans="12:12">
      <c r="L1216" s="1"/>
    </row>
    <row r="1217" spans="12:12">
      <c r="L1217" s="1"/>
    </row>
    <row r="1218" spans="12:12">
      <c r="L1218" s="1"/>
    </row>
    <row r="1219" spans="12:12">
      <c r="L1219" s="1"/>
    </row>
    <row r="1220" spans="12:12">
      <c r="L1220" s="1"/>
    </row>
    <row r="1221" spans="12:12">
      <c r="L1221" s="1"/>
    </row>
    <row r="1222" spans="12:12">
      <c r="L1222" s="1"/>
    </row>
    <row r="1223" spans="12:12">
      <c r="L1223" s="1"/>
    </row>
    <row r="1224" spans="12:12">
      <c r="L1224" s="1"/>
    </row>
    <row r="1225" spans="12:12">
      <c r="L1225" s="1"/>
    </row>
    <row r="1226" spans="12:12">
      <c r="L1226" s="1"/>
    </row>
    <row r="1227" spans="12:12">
      <c r="L1227" s="1"/>
    </row>
    <row r="1228" spans="12:12">
      <c r="L1228" s="1"/>
    </row>
    <row r="1229" spans="12:12">
      <c r="L1229" s="1"/>
    </row>
    <row r="1230" spans="12:12">
      <c r="L1230" s="1"/>
    </row>
    <row r="1231" spans="12:12">
      <c r="L1231" s="1"/>
    </row>
    <row r="1232" spans="12:12">
      <c r="L1232" s="1"/>
    </row>
    <row r="1233" spans="12:12">
      <c r="L1233" s="1"/>
    </row>
    <row r="1234" spans="12:12">
      <c r="L1234" s="1"/>
    </row>
    <row r="1235" spans="12:12">
      <c r="L1235" s="1"/>
    </row>
    <row r="1236" spans="12:12">
      <c r="L1236" s="1"/>
    </row>
    <row r="1237" spans="12:12">
      <c r="L1237" s="1"/>
    </row>
    <row r="1238" spans="12:12">
      <c r="L1238" s="1"/>
    </row>
    <row r="1239" spans="12:12">
      <c r="L1239" s="1"/>
    </row>
    <row r="1240" spans="12:12">
      <c r="L1240" s="1"/>
    </row>
    <row r="1241" spans="12:12">
      <c r="L1241" s="1"/>
    </row>
    <row r="1242" spans="12:12">
      <c r="L1242" s="1"/>
    </row>
    <row r="1243" spans="12:12">
      <c r="L1243" s="1"/>
    </row>
    <row r="1244" spans="12:12">
      <c r="L1244" s="1"/>
    </row>
    <row r="1245" spans="12:12">
      <c r="L1245" s="1"/>
    </row>
    <row r="1246" spans="12:12">
      <c r="L1246" s="1"/>
    </row>
    <row r="1247" spans="12:12">
      <c r="L1247" s="1"/>
    </row>
    <row r="1248" spans="12:12">
      <c r="L1248" s="1"/>
    </row>
    <row r="1249" spans="12:12">
      <c r="L1249" s="1"/>
    </row>
    <row r="1250" spans="12:12">
      <c r="L1250" s="1"/>
    </row>
    <row r="1251" spans="12:12">
      <c r="L1251" s="1"/>
    </row>
    <row r="1252" spans="12:12">
      <c r="L1252" s="1"/>
    </row>
    <row r="1253" spans="12:12">
      <c r="L1253" s="1"/>
    </row>
    <row r="1254" spans="12:12">
      <c r="L1254" s="1"/>
    </row>
    <row r="1255" spans="12:12">
      <c r="L1255" s="1"/>
    </row>
    <row r="1256" spans="12:12">
      <c r="L1256" s="1"/>
    </row>
    <row r="1257" spans="12:12">
      <c r="L1257" s="1"/>
    </row>
    <row r="1258" spans="12:12">
      <c r="L1258" s="1"/>
    </row>
    <row r="1259" spans="12:12">
      <c r="L1259" s="1"/>
    </row>
    <row r="1260" spans="12:12">
      <c r="L1260" s="1"/>
    </row>
    <row r="1261" spans="12:12">
      <c r="L1261" s="1"/>
    </row>
    <row r="1262" spans="12:12">
      <c r="L1262" s="1"/>
    </row>
    <row r="1263" spans="12:12">
      <c r="L1263" s="1"/>
    </row>
    <row r="1264" spans="12:12">
      <c r="L1264" s="1"/>
    </row>
    <row r="1265" spans="12:12">
      <c r="L1265" s="1"/>
    </row>
    <row r="1266" spans="12:12">
      <c r="L1266" s="1"/>
    </row>
    <row r="1267" spans="12:12">
      <c r="L1267" s="1"/>
    </row>
    <row r="1268" spans="12:12">
      <c r="L1268" s="1"/>
    </row>
    <row r="1269" spans="12:12">
      <c r="L1269" s="1"/>
    </row>
    <row r="1270" spans="12:12">
      <c r="L1270" s="1"/>
    </row>
    <row r="1271" spans="12:12">
      <c r="L1271" s="1"/>
    </row>
    <row r="1272" spans="12:12">
      <c r="L1272" s="1"/>
    </row>
    <row r="1273" spans="12:12">
      <c r="L1273" s="1"/>
    </row>
    <row r="1274" spans="12:12">
      <c r="L1274" s="1"/>
    </row>
    <row r="1275" spans="12:12">
      <c r="L1275" s="1"/>
    </row>
    <row r="1276" spans="12:12">
      <c r="L1276" s="1"/>
    </row>
    <row r="1277" spans="12:12">
      <c r="L1277" s="1"/>
    </row>
    <row r="1278" spans="12:12">
      <c r="L1278" s="1"/>
    </row>
    <row r="1279" spans="12:12">
      <c r="L1279" s="1"/>
    </row>
    <row r="1280" spans="12:12">
      <c r="L1280" s="1"/>
    </row>
    <row r="1281" spans="12:12">
      <c r="L1281" s="1"/>
    </row>
    <row r="1282" spans="12:12">
      <c r="L1282" s="1"/>
    </row>
    <row r="1283" spans="12:12">
      <c r="L1283" s="1"/>
    </row>
    <row r="1284" spans="12:12">
      <c r="L1284" s="1"/>
    </row>
    <row r="1285" spans="12:12">
      <c r="L1285" s="1"/>
    </row>
    <row r="1286" spans="12:12">
      <c r="L1286" s="1"/>
    </row>
    <row r="1287" spans="12:12">
      <c r="L1287" s="1"/>
    </row>
    <row r="1288" spans="12:12">
      <c r="L1288" s="1"/>
    </row>
    <row r="1289" spans="12:12">
      <c r="L1289" s="1"/>
    </row>
    <row r="1290" spans="12:12">
      <c r="L1290" s="1"/>
    </row>
    <row r="1291" spans="12:12">
      <c r="L1291" s="1"/>
    </row>
    <row r="1292" spans="12:12">
      <c r="L1292" s="1"/>
    </row>
    <row r="1293" spans="12:12">
      <c r="L1293" s="1"/>
    </row>
    <row r="1294" spans="12:12">
      <c r="L1294" s="1"/>
    </row>
    <row r="1295" spans="12:12">
      <c r="L1295" s="1"/>
    </row>
    <row r="1296" spans="12:12">
      <c r="L1296" s="1"/>
    </row>
    <row r="1297" spans="12:12">
      <c r="L1297" s="1"/>
    </row>
    <row r="1298" spans="12:12">
      <c r="L1298" s="1"/>
    </row>
    <row r="1299" spans="12:12">
      <c r="L1299" s="1"/>
    </row>
    <row r="1300" spans="12:12">
      <c r="L1300" s="1"/>
    </row>
    <row r="1301" spans="12:12">
      <c r="L1301" s="1"/>
    </row>
    <row r="1302" spans="12:12">
      <c r="L1302" s="1"/>
    </row>
    <row r="1303" spans="12:12">
      <c r="L1303" s="1"/>
    </row>
    <row r="1304" spans="12:12">
      <c r="L1304" s="1"/>
    </row>
    <row r="1305" spans="12:12">
      <c r="L1305" s="1"/>
    </row>
    <row r="1306" spans="12:12">
      <c r="L1306" s="1"/>
    </row>
    <row r="1307" spans="12:12">
      <c r="L1307" s="1"/>
    </row>
    <row r="1308" spans="12:12">
      <c r="L1308" s="1"/>
    </row>
    <row r="1309" spans="12:12">
      <c r="L1309" s="1"/>
    </row>
    <row r="1310" spans="12:12">
      <c r="L1310" s="1"/>
    </row>
    <row r="1311" spans="12:12">
      <c r="L1311" s="1"/>
    </row>
    <row r="1312" spans="12:12">
      <c r="L1312" s="1"/>
    </row>
    <row r="1313" spans="12:12">
      <c r="L1313" s="1"/>
    </row>
    <row r="1314" spans="12:12">
      <c r="L1314" s="1"/>
    </row>
    <row r="1315" spans="12:12">
      <c r="L1315" s="1"/>
    </row>
    <row r="1316" spans="12:12">
      <c r="L1316" s="1"/>
    </row>
    <row r="1317" spans="12:12">
      <c r="L1317" s="1"/>
    </row>
    <row r="1318" spans="12:12">
      <c r="L1318" s="1"/>
    </row>
    <row r="1319" spans="12:12">
      <c r="L1319" s="1"/>
    </row>
    <row r="1320" spans="12:12">
      <c r="L1320" s="1"/>
    </row>
    <row r="1321" spans="12:12">
      <c r="L1321" s="1"/>
    </row>
    <row r="1322" spans="12:12">
      <c r="L1322" s="1"/>
    </row>
    <row r="1323" spans="12:12">
      <c r="L1323" s="1"/>
    </row>
    <row r="1324" spans="12:12">
      <c r="L1324" s="1"/>
    </row>
    <row r="1325" spans="12:12">
      <c r="L1325" s="1"/>
    </row>
    <row r="1326" spans="12:12">
      <c r="L1326" s="1"/>
    </row>
    <row r="1327" spans="12:12">
      <c r="L1327" s="1"/>
    </row>
    <row r="1328" spans="12:12">
      <c r="L1328" s="1"/>
    </row>
    <row r="1329" spans="12:12">
      <c r="L1329" s="1"/>
    </row>
    <row r="1330" spans="12:12">
      <c r="L1330" s="1"/>
    </row>
    <row r="1331" spans="12:12">
      <c r="L1331" s="1"/>
    </row>
    <row r="1332" spans="12:12">
      <c r="L1332" s="1"/>
    </row>
    <row r="1333" spans="12:12">
      <c r="L1333" s="1"/>
    </row>
    <row r="1334" spans="12:12">
      <c r="L1334" s="1"/>
    </row>
    <row r="1335" spans="12:12">
      <c r="L1335" s="1"/>
    </row>
    <row r="1336" spans="12:12">
      <c r="L1336" s="1"/>
    </row>
    <row r="1337" spans="12:12">
      <c r="L1337" s="1"/>
    </row>
    <row r="1338" spans="12:12">
      <c r="L1338" s="1"/>
    </row>
    <row r="1339" spans="12:12">
      <c r="L1339" s="1"/>
    </row>
    <row r="1340" spans="12:12">
      <c r="L1340" s="1"/>
    </row>
    <row r="1341" spans="12:12">
      <c r="L1341" s="1"/>
    </row>
    <row r="1342" spans="12:12">
      <c r="L1342" s="1"/>
    </row>
    <row r="1343" spans="12:12">
      <c r="L1343" s="1"/>
    </row>
    <row r="1344" spans="12:12">
      <c r="L1344" s="1"/>
    </row>
    <row r="1345" spans="12:12">
      <c r="L1345" s="1"/>
    </row>
    <row r="1346" spans="12:12">
      <c r="L1346" s="1"/>
    </row>
    <row r="1347" spans="12:12">
      <c r="L1347" s="1"/>
    </row>
    <row r="1348" spans="12:12">
      <c r="L1348" s="1"/>
    </row>
    <row r="1349" spans="12:12">
      <c r="L1349" s="1"/>
    </row>
    <row r="1350" spans="12:12">
      <c r="L1350" s="1"/>
    </row>
    <row r="1351" spans="12:12">
      <c r="L1351" s="1"/>
    </row>
    <row r="1352" spans="12:12">
      <c r="L1352" s="1"/>
    </row>
    <row r="1353" spans="12:12">
      <c r="L1353" s="1"/>
    </row>
    <row r="1354" spans="12:12">
      <c r="L1354" s="1"/>
    </row>
    <row r="1355" spans="12:12">
      <c r="L1355" s="1"/>
    </row>
    <row r="1356" spans="12:12">
      <c r="L1356" s="1"/>
    </row>
    <row r="1357" spans="12:12">
      <c r="L1357" s="1"/>
    </row>
    <row r="1358" spans="12:12">
      <c r="L1358" s="1"/>
    </row>
    <row r="1359" spans="12:12">
      <c r="L1359" s="1"/>
    </row>
    <row r="1360" spans="12:12">
      <c r="L1360" s="1"/>
    </row>
    <row r="1361" spans="12:12">
      <c r="L1361" s="1"/>
    </row>
    <row r="1362" spans="12:12">
      <c r="L1362" s="1"/>
    </row>
    <row r="1363" spans="12:12">
      <c r="L1363" s="1"/>
    </row>
    <row r="1364" spans="12:12">
      <c r="L1364" s="1"/>
    </row>
    <row r="1365" spans="12:12">
      <c r="L1365" s="1"/>
    </row>
    <row r="1366" spans="12:12">
      <c r="L1366" s="1"/>
    </row>
    <row r="1367" spans="12:12">
      <c r="L1367" s="1"/>
    </row>
    <row r="1368" spans="12:12">
      <c r="L1368" s="1"/>
    </row>
    <row r="1369" spans="12:12">
      <c r="L1369" s="1"/>
    </row>
    <row r="1370" spans="12:12">
      <c r="L1370" s="1"/>
    </row>
    <row r="1371" spans="12:12">
      <c r="L1371" s="1"/>
    </row>
    <row r="1372" spans="12:12">
      <c r="L1372" s="1"/>
    </row>
    <row r="1373" spans="12:12">
      <c r="L1373" s="1"/>
    </row>
    <row r="1374" spans="12:12">
      <c r="L1374" s="1"/>
    </row>
    <row r="1375" spans="12:12">
      <c r="L1375" s="1"/>
    </row>
    <row r="1376" spans="12:12">
      <c r="L1376" s="1"/>
    </row>
    <row r="1377" spans="12:12">
      <c r="L1377" s="1"/>
    </row>
    <row r="1378" spans="12:12">
      <c r="L1378" s="1"/>
    </row>
    <row r="1379" spans="12:12">
      <c r="L1379" s="1"/>
    </row>
    <row r="1380" spans="12:12">
      <c r="L1380" s="1"/>
    </row>
    <row r="1381" spans="12:12">
      <c r="L1381" s="1"/>
    </row>
    <row r="1382" spans="12:12">
      <c r="L1382" s="1"/>
    </row>
    <row r="1383" spans="12:12">
      <c r="L1383" s="1"/>
    </row>
    <row r="1384" spans="12:12">
      <c r="L1384" s="1"/>
    </row>
    <row r="1385" spans="12:12">
      <c r="L1385" s="1"/>
    </row>
    <row r="1386" spans="12:12">
      <c r="L1386" s="1"/>
    </row>
    <row r="1387" spans="12:12">
      <c r="L1387" s="1"/>
    </row>
    <row r="1388" spans="12:12">
      <c r="L1388" s="1"/>
    </row>
    <row r="1389" spans="12:12">
      <c r="L1389" s="1"/>
    </row>
    <row r="1390" spans="12:12">
      <c r="L1390" s="1"/>
    </row>
    <row r="1391" spans="12:12">
      <c r="L1391" s="1"/>
    </row>
    <row r="1392" spans="12:12">
      <c r="L1392" s="1"/>
    </row>
    <row r="1393" spans="12:12">
      <c r="L1393" s="1"/>
    </row>
    <row r="1394" spans="12:12">
      <c r="L1394" s="1"/>
    </row>
    <row r="1395" spans="12:12">
      <c r="L1395" s="1"/>
    </row>
    <row r="1396" spans="12:12">
      <c r="L1396" s="1"/>
    </row>
    <row r="1397" spans="12:12">
      <c r="L1397" s="1"/>
    </row>
    <row r="1398" spans="12:12">
      <c r="L1398" s="1"/>
    </row>
    <row r="1399" spans="12:12">
      <c r="L1399" s="1"/>
    </row>
    <row r="1400" spans="12:12">
      <c r="L1400" s="1"/>
    </row>
    <row r="1401" spans="12:12">
      <c r="L1401" s="1"/>
    </row>
    <row r="1402" spans="12:12">
      <c r="L1402" s="1"/>
    </row>
    <row r="1403" spans="12:12">
      <c r="L1403" s="1"/>
    </row>
    <row r="1404" spans="12:12">
      <c r="L1404" s="1"/>
    </row>
    <row r="1405" spans="12:12">
      <c r="L1405" s="1"/>
    </row>
    <row r="1406" spans="12:12">
      <c r="L1406" s="1"/>
    </row>
    <row r="1407" spans="12:12">
      <c r="L1407" s="1"/>
    </row>
    <row r="1408" spans="12:12">
      <c r="L1408" s="1"/>
    </row>
    <row r="1409" spans="12:12">
      <c r="L1409" s="1"/>
    </row>
    <row r="1410" spans="12:12">
      <c r="L1410" s="1"/>
    </row>
    <row r="1411" spans="12:12">
      <c r="L1411" s="1"/>
    </row>
    <row r="1412" spans="12:12">
      <c r="L1412" s="1"/>
    </row>
    <row r="1413" spans="12:12">
      <c r="L1413" s="1"/>
    </row>
    <row r="1414" spans="12:12">
      <c r="L1414" s="1"/>
    </row>
    <row r="1415" spans="12:12">
      <c r="L1415" s="1"/>
    </row>
    <row r="1416" spans="12:12">
      <c r="L1416" s="1"/>
    </row>
    <row r="1417" spans="12:12">
      <c r="L1417" s="1"/>
    </row>
    <row r="1418" spans="12:12">
      <c r="L1418" s="1"/>
    </row>
    <row r="1419" spans="12:12">
      <c r="L1419" s="1"/>
    </row>
    <row r="1420" spans="12:12">
      <c r="L1420" s="1"/>
    </row>
    <row r="1421" spans="12:12">
      <c r="L1421" s="1"/>
    </row>
    <row r="1422" spans="12:12">
      <c r="L1422" s="1"/>
    </row>
    <row r="1423" spans="12:12">
      <c r="L1423" s="1"/>
    </row>
    <row r="1424" spans="12:12">
      <c r="L1424" s="1"/>
    </row>
    <row r="1425" spans="12:12">
      <c r="L1425" s="1"/>
    </row>
    <row r="1426" spans="12:12">
      <c r="L1426" s="1"/>
    </row>
    <row r="1427" spans="12:12">
      <c r="L1427" s="1"/>
    </row>
    <row r="1428" spans="12:12">
      <c r="L1428" s="1"/>
    </row>
    <row r="1429" spans="12:12">
      <c r="L1429" s="1"/>
    </row>
    <row r="1430" spans="12:12">
      <c r="L1430" s="1"/>
    </row>
    <row r="1431" spans="12:12">
      <c r="L1431" s="1"/>
    </row>
    <row r="1432" spans="12:12">
      <c r="L1432" s="1"/>
    </row>
    <row r="1433" spans="12:12">
      <c r="L1433" s="1"/>
    </row>
    <row r="1434" spans="12:12">
      <c r="L1434" s="1"/>
    </row>
    <row r="1435" spans="12:12">
      <c r="L1435" s="1"/>
    </row>
    <row r="1436" spans="12:12">
      <c r="L1436" s="1"/>
    </row>
    <row r="1437" spans="12:12">
      <c r="L1437" s="1"/>
    </row>
    <row r="1438" spans="12:12">
      <c r="L1438" s="1"/>
    </row>
    <row r="1439" spans="12:12">
      <c r="L1439" s="1"/>
    </row>
    <row r="1440" spans="12:12">
      <c r="L1440" s="1"/>
    </row>
    <row r="1441" spans="12:12">
      <c r="L1441" s="1"/>
    </row>
    <row r="1442" spans="12:12">
      <c r="L1442" s="1"/>
    </row>
    <row r="1443" spans="12:12">
      <c r="L1443" s="1"/>
    </row>
    <row r="1444" spans="12:12">
      <c r="L1444" s="1"/>
    </row>
    <row r="1445" spans="12:12">
      <c r="L1445" s="1"/>
    </row>
    <row r="1446" spans="12:12">
      <c r="L1446" s="1"/>
    </row>
    <row r="1447" spans="12:12">
      <c r="L1447" s="1"/>
    </row>
    <row r="1448" spans="12:12">
      <c r="L1448" s="1"/>
    </row>
    <row r="1449" spans="12:12">
      <c r="L1449" s="1"/>
    </row>
    <row r="1450" spans="12:12">
      <c r="L1450" s="1"/>
    </row>
    <row r="1451" spans="12:12">
      <c r="L1451" s="1"/>
    </row>
    <row r="1452" spans="12:12">
      <c r="L1452" s="1"/>
    </row>
    <row r="1453" spans="12:12">
      <c r="L1453" s="1"/>
    </row>
    <row r="1454" spans="12:12">
      <c r="L1454" s="1"/>
    </row>
    <row r="1455" spans="12:12">
      <c r="L1455" s="1"/>
    </row>
    <row r="1456" spans="12:12">
      <c r="L1456" s="1"/>
    </row>
    <row r="1457" spans="12:12">
      <c r="L1457" s="1"/>
    </row>
    <row r="1458" spans="12:12">
      <c r="L1458" s="1"/>
    </row>
    <row r="1459" spans="12:12">
      <c r="L1459" s="1"/>
    </row>
    <row r="1460" spans="12:12">
      <c r="L1460" s="1"/>
    </row>
    <row r="1461" spans="12:12">
      <c r="L1461" s="1"/>
    </row>
    <row r="1462" spans="12:12">
      <c r="L1462" s="1"/>
    </row>
    <row r="1463" spans="12:12">
      <c r="L1463" s="1"/>
    </row>
    <row r="1464" spans="12:12">
      <c r="L1464" s="1"/>
    </row>
    <row r="1465" spans="12:12">
      <c r="L1465" s="1"/>
    </row>
    <row r="1466" spans="12:12">
      <c r="L1466" s="1"/>
    </row>
    <row r="1467" spans="12:12">
      <c r="L1467" s="1"/>
    </row>
    <row r="1468" spans="12:12">
      <c r="L1468" s="1"/>
    </row>
    <row r="1469" spans="12:12">
      <c r="L1469" s="1"/>
    </row>
    <row r="1470" spans="12:12">
      <c r="L1470" s="1"/>
    </row>
    <row r="1471" spans="12:12">
      <c r="L1471" s="1"/>
    </row>
    <row r="1472" spans="12:12">
      <c r="L1472" s="1"/>
    </row>
    <row r="1473" spans="12:12">
      <c r="L1473" s="1"/>
    </row>
    <row r="1474" spans="12:12">
      <c r="L1474" s="1"/>
    </row>
    <row r="1475" spans="12:12">
      <c r="L1475" s="1"/>
    </row>
    <row r="1476" spans="12:12">
      <c r="L1476" s="1"/>
    </row>
    <row r="1477" spans="12:12">
      <c r="L1477" s="1"/>
    </row>
    <row r="1478" spans="12:12">
      <c r="L1478" s="1"/>
    </row>
    <row r="1479" spans="12:12">
      <c r="L1479" s="1"/>
    </row>
    <row r="1480" spans="12:12">
      <c r="L1480" s="1"/>
    </row>
    <row r="1481" spans="12:12">
      <c r="L1481" s="1"/>
    </row>
    <row r="1482" spans="12:12">
      <c r="L1482" s="1"/>
    </row>
    <row r="1483" spans="12:12">
      <c r="L1483" s="1"/>
    </row>
    <row r="1484" spans="12:12">
      <c r="L1484" s="1"/>
    </row>
    <row r="1485" spans="12:12">
      <c r="L1485" s="1"/>
    </row>
    <row r="1486" spans="12:12">
      <c r="L1486" s="1"/>
    </row>
    <row r="1487" spans="12:12">
      <c r="L1487" s="1"/>
    </row>
    <row r="1488" spans="12:12">
      <c r="L1488" s="1"/>
    </row>
    <row r="1489" spans="12:12">
      <c r="L1489" s="1"/>
    </row>
    <row r="1490" spans="12:12">
      <c r="L1490" s="1"/>
    </row>
    <row r="1491" spans="12:12">
      <c r="L1491" s="1"/>
    </row>
    <row r="1492" spans="12:12">
      <c r="L1492" s="1"/>
    </row>
    <row r="1493" spans="12:12">
      <c r="L1493" s="1"/>
    </row>
    <row r="1494" spans="12:12">
      <c r="L1494" s="1"/>
    </row>
    <row r="1495" spans="12:12">
      <c r="L1495" s="1"/>
    </row>
    <row r="1496" spans="12:12">
      <c r="L1496" s="1"/>
    </row>
    <row r="1497" spans="12:12">
      <c r="L1497" s="1"/>
    </row>
    <row r="1498" spans="12:12">
      <c r="L1498" s="1"/>
    </row>
    <row r="1499" spans="12:12">
      <c r="L1499" s="1"/>
    </row>
    <row r="1500" spans="12:12">
      <c r="L1500" s="1"/>
    </row>
    <row r="1501" spans="12:12">
      <c r="L1501" s="1"/>
    </row>
    <row r="1502" spans="12:12">
      <c r="L1502" s="1"/>
    </row>
    <row r="1503" spans="12:12">
      <c r="L1503" s="1"/>
    </row>
    <row r="1504" spans="12:12">
      <c r="L1504" s="1"/>
    </row>
    <row r="1505" spans="12:12">
      <c r="L1505" s="1"/>
    </row>
    <row r="1506" spans="12:12">
      <c r="L1506" s="1"/>
    </row>
    <row r="1507" spans="12:12">
      <c r="L1507" s="1"/>
    </row>
    <row r="1508" spans="12:12">
      <c r="L1508" s="1"/>
    </row>
    <row r="1509" spans="12:12">
      <c r="L1509" s="1"/>
    </row>
    <row r="1510" spans="12:12">
      <c r="L1510" s="1"/>
    </row>
    <row r="1511" spans="12:12">
      <c r="L1511" s="1"/>
    </row>
    <row r="1512" spans="12:12">
      <c r="L1512" s="1"/>
    </row>
    <row r="1513" spans="12:12">
      <c r="L1513" s="1"/>
    </row>
    <row r="1514" spans="12:12">
      <c r="L1514" s="1"/>
    </row>
    <row r="1515" spans="12:12">
      <c r="L1515" s="1"/>
    </row>
    <row r="1516" spans="12:12">
      <c r="L1516" s="1"/>
    </row>
    <row r="1517" spans="12:12">
      <c r="L1517" s="1"/>
    </row>
    <row r="1518" spans="12:12">
      <c r="L1518" s="1"/>
    </row>
    <row r="1519" spans="12:12">
      <c r="L1519" s="1"/>
    </row>
    <row r="1520" spans="12:12">
      <c r="L1520" s="1"/>
    </row>
    <row r="1521" spans="12:12">
      <c r="L1521" s="1"/>
    </row>
    <row r="1522" spans="12:12">
      <c r="L1522" s="1"/>
    </row>
    <row r="1523" spans="12:12">
      <c r="L1523" s="1"/>
    </row>
    <row r="1524" spans="12:12">
      <c r="L1524" s="1"/>
    </row>
    <row r="1525" spans="12:12">
      <c r="L1525" s="1"/>
    </row>
    <row r="1526" spans="12:12">
      <c r="L1526" s="1"/>
    </row>
    <row r="1527" spans="12:12">
      <c r="L1527" s="1"/>
    </row>
    <row r="1528" spans="12:12">
      <c r="L1528" s="1"/>
    </row>
    <row r="1529" spans="12:12">
      <c r="L1529" s="1"/>
    </row>
    <row r="1530" spans="12:12">
      <c r="L1530" s="1"/>
    </row>
    <row r="1531" spans="12:12">
      <c r="L1531" s="1"/>
    </row>
    <row r="1532" spans="12:12">
      <c r="L1532" s="1"/>
    </row>
    <row r="1533" spans="12:12">
      <c r="L1533" s="1"/>
    </row>
    <row r="1534" spans="12:12">
      <c r="L1534" s="1"/>
    </row>
    <row r="1535" spans="12:12">
      <c r="L1535" s="1"/>
    </row>
    <row r="1536" spans="12:12">
      <c r="L1536" s="1"/>
    </row>
    <row r="1537" spans="12:12">
      <c r="L1537" s="1"/>
    </row>
    <row r="1538" spans="12:12">
      <c r="L1538" s="1"/>
    </row>
    <row r="1539" spans="12:12">
      <c r="L1539" s="1"/>
    </row>
    <row r="1540" spans="12:12">
      <c r="L1540" s="1"/>
    </row>
    <row r="1541" spans="12:12">
      <c r="L1541" s="1"/>
    </row>
    <row r="1542" spans="12:12">
      <c r="L1542" s="1"/>
    </row>
    <row r="1543" spans="12:12">
      <c r="L1543" s="1"/>
    </row>
    <row r="1544" spans="12:12">
      <c r="L1544" s="1"/>
    </row>
    <row r="1545" spans="12:12">
      <c r="L1545" s="1"/>
    </row>
    <row r="1546" spans="12:12">
      <c r="L1546" s="1"/>
    </row>
    <row r="1547" spans="12:12">
      <c r="L1547" s="1"/>
    </row>
    <row r="1548" spans="12:12">
      <c r="L1548" s="1"/>
    </row>
    <row r="1549" spans="12:12">
      <c r="L1549" s="1"/>
    </row>
    <row r="1550" spans="12:12">
      <c r="L1550" s="1"/>
    </row>
    <row r="1551" spans="12:12">
      <c r="L1551" s="1"/>
    </row>
    <row r="1552" spans="12:12">
      <c r="L1552" s="1"/>
    </row>
    <row r="1553" spans="12:12">
      <c r="L1553" s="1"/>
    </row>
    <row r="1554" spans="12:12">
      <c r="L1554" s="1"/>
    </row>
    <row r="1555" spans="12:12">
      <c r="L1555" s="1"/>
    </row>
    <row r="1556" spans="12:12">
      <c r="L1556" s="1"/>
    </row>
    <row r="1557" spans="12:12">
      <c r="L1557" s="1"/>
    </row>
    <row r="1558" spans="12:12">
      <c r="L1558" s="1"/>
    </row>
    <row r="1559" spans="12:12">
      <c r="L1559" s="1"/>
    </row>
    <row r="1560" spans="12:12">
      <c r="L1560" s="1"/>
    </row>
    <row r="1561" spans="12:12">
      <c r="L1561" s="1"/>
    </row>
    <row r="1562" spans="12:12">
      <c r="L1562" s="1"/>
    </row>
    <row r="1563" spans="12:12">
      <c r="L1563" s="1"/>
    </row>
    <row r="1564" spans="12:12">
      <c r="L1564" s="1"/>
    </row>
    <row r="1565" spans="12:12">
      <c r="L1565" s="1"/>
    </row>
    <row r="1566" spans="12:12">
      <c r="L1566" s="1"/>
    </row>
    <row r="1567" spans="12:12">
      <c r="L1567" s="1"/>
    </row>
    <row r="1568" spans="12:12">
      <c r="L1568" s="1"/>
    </row>
    <row r="1569" spans="12:12">
      <c r="L1569" s="1"/>
    </row>
    <row r="1570" spans="12:12">
      <c r="L1570" s="1"/>
    </row>
    <row r="1571" spans="12:12">
      <c r="L1571" s="1"/>
    </row>
    <row r="1572" spans="12:12">
      <c r="L1572" s="1"/>
    </row>
    <row r="1573" spans="12:12">
      <c r="L1573" s="1"/>
    </row>
    <row r="1574" spans="12:12">
      <c r="L1574" s="1"/>
    </row>
    <row r="1575" spans="12:12">
      <c r="L1575" s="1"/>
    </row>
    <row r="1576" spans="12:12">
      <c r="L1576" s="1"/>
    </row>
    <row r="1577" spans="12:12">
      <c r="L1577" s="1"/>
    </row>
    <row r="1578" spans="12:12">
      <c r="L1578" s="1"/>
    </row>
    <row r="1579" spans="12:12">
      <c r="L1579" s="1"/>
    </row>
    <row r="1580" spans="12:12">
      <c r="L1580" s="1"/>
    </row>
    <row r="1581" spans="12:12">
      <c r="L1581" s="1"/>
    </row>
    <row r="1582" spans="12:12">
      <c r="L1582" s="1"/>
    </row>
    <row r="1583" spans="12:12">
      <c r="L1583" s="1"/>
    </row>
    <row r="1584" spans="12:12">
      <c r="L1584" s="1"/>
    </row>
    <row r="1585" spans="12:12">
      <c r="L1585" s="1"/>
    </row>
    <row r="1586" spans="12:12">
      <c r="L1586" s="1"/>
    </row>
    <row r="1587" spans="12:12">
      <c r="L1587" s="1"/>
    </row>
    <row r="1588" spans="12:12">
      <c r="L1588" s="1"/>
    </row>
    <row r="1589" spans="12:12">
      <c r="L1589" s="1"/>
    </row>
    <row r="1590" spans="12:12">
      <c r="L1590" s="1"/>
    </row>
    <row r="1591" spans="12:12">
      <c r="L1591" s="1"/>
    </row>
    <row r="1592" spans="12:12">
      <c r="L1592" s="1"/>
    </row>
    <row r="1593" spans="12:12">
      <c r="L1593" s="1"/>
    </row>
    <row r="1594" spans="12:12">
      <c r="L1594" s="1"/>
    </row>
    <row r="1595" spans="12:12">
      <c r="L1595" s="1"/>
    </row>
    <row r="1596" spans="12:12">
      <c r="L1596" s="1"/>
    </row>
    <row r="1597" spans="12:12">
      <c r="L1597" s="1"/>
    </row>
    <row r="1598" spans="12:12">
      <c r="L1598" s="1"/>
    </row>
    <row r="1599" spans="12:12">
      <c r="L1599" s="1"/>
    </row>
    <row r="1600" spans="12:12">
      <c r="L1600" s="1"/>
    </row>
    <row r="1601" spans="12:12">
      <c r="L1601" s="1"/>
    </row>
    <row r="1602" spans="12:12">
      <c r="L1602" s="1"/>
    </row>
    <row r="1603" spans="12:12">
      <c r="L1603" s="1"/>
    </row>
    <row r="1604" spans="12:12">
      <c r="L1604" s="1"/>
    </row>
    <row r="1605" spans="12:12">
      <c r="L1605" s="1"/>
    </row>
    <row r="1606" spans="12:12">
      <c r="L1606" s="1"/>
    </row>
    <row r="1607" spans="12:12">
      <c r="L1607" s="1"/>
    </row>
    <row r="1608" spans="12:12">
      <c r="L1608" s="1"/>
    </row>
    <row r="1609" spans="12:12">
      <c r="L1609" s="1"/>
    </row>
    <row r="1610" spans="12:12">
      <c r="L1610" s="1"/>
    </row>
    <row r="1611" spans="12:12">
      <c r="L1611" s="1"/>
    </row>
    <row r="1612" spans="12:12">
      <c r="L1612" s="1"/>
    </row>
    <row r="1613" spans="12:12">
      <c r="L1613" s="1"/>
    </row>
    <row r="1614" spans="12:12">
      <c r="L1614" s="1"/>
    </row>
    <row r="1615" spans="12:12">
      <c r="L1615" s="1"/>
    </row>
    <row r="1616" spans="12:12">
      <c r="L1616" s="1"/>
    </row>
    <row r="1617" spans="12:12">
      <c r="L1617" s="1"/>
    </row>
    <row r="1618" spans="12:12">
      <c r="L1618" s="1"/>
    </row>
    <row r="1619" spans="12:12">
      <c r="L1619" s="1"/>
    </row>
    <row r="1620" spans="12:12">
      <c r="L1620" s="1"/>
    </row>
    <row r="1621" spans="12:12">
      <c r="L1621" s="1"/>
    </row>
    <row r="1622" spans="12:12">
      <c r="L1622" s="1"/>
    </row>
    <row r="1623" spans="12:12">
      <c r="L1623" s="1"/>
    </row>
    <row r="1624" spans="12:12">
      <c r="L1624" s="1"/>
    </row>
    <row r="1625" spans="12:12">
      <c r="L1625" s="1"/>
    </row>
    <row r="1626" spans="12:12">
      <c r="L1626" s="1"/>
    </row>
    <row r="1627" spans="12:12">
      <c r="L1627" s="1"/>
    </row>
    <row r="1628" spans="12:12">
      <c r="L1628" s="1"/>
    </row>
    <row r="1629" spans="12:12">
      <c r="L1629" s="1"/>
    </row>
    <row r="1630" spans="12:12">
      <c r="L1630" s="1"/>
    </row>
    <row r="1631" spans="12:12">
      <c r="L1631" s="1"/>
    </row>
    <row r="1632" spans="12:12">
      <c r="L1632" s="1"/>
    </row>
    <row r="1633" spans="12:12">
      <c r="L1633" s="1"/>
    </row>
    <row r="1634" spans="12:12">
      <c r="L1634" s="1"/>
    </row>
    <row r="1635" spans="12:12">
      <c r="L1635" s="1"/>
    </row>
    <row r="1636" spans="12:12">
      <c r="L1636" s="1"/>
    </row>
    <row r="1637" spans="12:12">
      <c r="L1637" s="1"/>
    </row>
    <row r="1638" spans="12:12">
      <c r="L1638" s="1"/>
    </row>
    <row r="1639" spans="12:12">
      <c r="L1639" s="1"/>
    </row>
    <row r="1640" spans="12:12">
      <c r="L1640" s="1"/>
    </row>
    <row r="1641" spans="12:12">
      <c r="L1641" s="1"/>
    </row>
    <row r="1642" spans="12:12">
      <c r="L1642" s="1"/>
    </row>
    <row r="1643" spans="12:12">
      <c r="L1643" s="1"/>
    </row>
    <row r="1644" spans="12:12">
      <c r="L1644" s="1"/>
    </row>
    <row r="1645" spans="12:12">
      <c r="L1645" s="1"/>
    </row>
    <row r="1646" spans="12:12">
      <c r="L1646" s="1"/>
    </row>
    <row r="1647" spans="12:12">
      <c r="L1647" s="1"/>
    </row>
    <row r="1648" spans="12:12">
      <c r="L1648" s="1"/>
    </row>
    <row r="1649" spans="12:12">
      <c r="L1649" s="1"/>
    </row>
    <row r="1650" spans="12:12">
      <c r="L1650" s="1"/>
    </row>
    <row r="1651" spans="12:12">
      <c r="L1651" s="1"/>
    </row>
    <row r="1652" spans="12:12">
      <c r="L1652" s="1"/>
    </row>
    <row r="1653" spans="12:12">
      <c r="L1653" s="1"/>
    </row>
    <row r="1654" spans="12:12">
      <c r="L1654" s="1"/>
    </row>
    <row r="1655" spans="12:12">
      <c r="L1655" s="1"/>
    </row>
    <row r="1656" spans="12:12">
      <c r="L1656" s="1"/>
    </row>
    <row r="1657" spans="12:12">
      <c r="L1657" s="1"/>
    </row>
    <row r="1658" spans="12:12">
      <c r="L1658" s="1"/>
    </row>
    <row r="1659" spans="12:12">
      <c r="L1659" s="1"/>
    </row>
    <row r="1660" spans="12:12">
      <c r="L1660" s="1"/>
    </row>
    <row r="1661" spans="12:12">
      <c r="L1661" s="1"/>
    </row>
    <row r="1662" spans="12:12">
      <c r="L1662" s="1"/>
    </row>
    <row r="1663" spans="12:12">
      <c r="L1663" s="1"/>
    </row>
    <row r="1664" spans="12:12">
      <c r="L1664" s="1"/>
    </row>
    <row r="1665" spans="12:12">
      <c r="L1665" s="1"/>
    </row>
    <row r="1666" spans="12:12">
      <c r="L1666" s="1"/>
    </row>
    <row r="1667" spans="12:12">
      <c r="L1667" s="1"/>
    </row>
    <row r="1668" spans="12:12">
      <c r="L1668" s="1"/>
    </row>
    <row r="1669" spans="12:12">
      <c r="L1669" s="1"/>
    </row>
    <row r="1670" spans="12:12">
      <c r="L1670" s="1"/>
    </row>
    <row r="1671" spans="12:12">
      <c r="L1671" s="1"/>
    </row>
    <row r="1672" spans="12:12">
      <c r="L1672" s="1"/>
    </row>
    <row r="1673" spans="12:12">
      <c r="L1673" s="1"/>
    </row>
    <row r="1674" spans="12:12">
      <c r="L1674" s="1"/>
    </row>
    <row r="1675" spans="12:12">
      <c r="L1675" s="1"/>
    </row>
    <row r="1676" spans="12:12">
      <c r="L1676" s="1"/>
    </row>
    <row r="1677" spans="12:12">
      <c r="L1677" s="1"/>
    </row>
    <row r="1678" spans="12:12">
      <c r="L1678" s="1"/>
    </row>
    <row r="1679" spans="12:12">
      <c r="L1679" s="1"/>
    </row>
    <row r="1680" spans="12:12">
      <c r="L1680" s="1"/>
    </row>
    <row r="1681" spans="12:12">
      <c r="L1681" s="1"/>
    </row>
    <row r="1682" spans="12:12">
      <c r="L1682" s="1"/>
    </row>
    <row r="1683" spans="12:12">
      <c r="L1683" s="1"/>
    </row>
    <row r="1684" spans="12:12">
      <c r="L1684" s="1"/>
    </row>
    <row r="1685" spans="12:12">
      <c r="L1685" s="1"/>
    </row>
    <row r="1686" spans="12:12">
      <c r="L1686" s="1"/>
    </row>
    <row r="1687" spans="12:12">
      <c r="L1687" s="1"/>
    </row>
    <row r="1688" spans="12:12">
      <c r="L1688" s="1"/>
    </row>
    <row r="1689" spans="12:12">
      <c r="L1689" s="1"/>
    </row>
    <row r="1690" spans="12:12">
      <c r="L1690" s="1"/>
    </row>
    <row r="1691" spans="12:12">
      <c r="L1691" s="1"/>
    </row>
    <row r="1692" spans="12:12">
      <c r="L1692" s="1"/>
    </row>
    <row r="1693" spans="12:12">
      <c r="L1693" s="1"/>
    </row>
    <row r="1694" spans="12:12">
      <c r="L1694" s="1"/>
    </row>
    <row r="1695" spans="12:12">
      <c r="L1695" s="1"/>
    </row>
    <row r="1696" spans="12:12">
      <c r="L1696" s="1"/>
    </row>
    <row r="1697" spans="12:12">
      <c r="L1697" s="1"/>
    </row>
    <row r="1698" spans="12:12">
      <c r="L1698" s="1"/>
    </row>
    <row r="1699" spans="12:12">
      <c r="L1699" s="1"/>
    </row>
    <row r="1700" spans="12:12">
      <c r="L1700" s="1"/>
    </row>
    <row r="1701" spans="12:12">
      <c r="L1701" s="1"/>
    </row>
    <row r="1702" spans="12:12">
      <c r="L1702" s="1"/>
    </row>
    <row r="1703" spans="12:12">
      <c r="L1703" s="1"/>
    </row>
    <row r="1704" spans="12:12">
      <c r="L1704" s="1"/>
    </row>
    <row r="1705" spans="12:12">
      <c r="L1705" s="1"/>
    </row>
    <row r="1706" spans="12:12">
      <c r="L1706" s="1"/>
    </row>
    <row r="1707" spans="12:12">
      <c r="L1707" s="1"/>
    </row>
    <row r="1708" spans="12:12">
      <c r="L1708" s="1"/>
    </row>
    <row r="1709" spans="12:12">
      <c r="L1709" s="1"/>
    </row>
    <row r="1710" spans="12:12">
      <c r="L1710" s="1"/>
    </row>
    <row r="1711" spans="12:12">
      <c r="L1711" s="1"/>
    </row>
    <row r="1712" spans="12:12">
      <c r="L1712" s="1"/>
    </row>
    <row r="1713" spans="12:12">
      <c r="L1713" s="1"/>
    </row>
    <row r="1714" spans="12:12">
      <c r="L1714" s="1"/>
    </row>
    <row r="1715" spans="12:12">
      <c r="L1715" s="1"/>
    </row>
    <row r="1716" spans="12:12">
      <c r="L1716" s="1"/>
    </row>
    <row r="1717" spans="12:12">
      <c r="L1717" s="1"/>
    </row>
    <row r="1718" spans="12:12">
      <c r="L1718" s="1"/>
    </row>
    <row r="1719" spans="12:12">
      <c r="L1719" s="1"/>
    </row>
    <row r="1720" spans="12:12">
      <c r="L1720" s="1"/>
    </row>
    <row r="1721" spans="12:12">
      <c r="L1721" s="1"/>
    </row>
    <row r="1722" spans="12:12">
      <c r="L1722" s="1"/>
    </row>
    <row r="1723" spans="12:12">
      <c r="L1723" s="1"/>
    </row>
    <row r="1724" spans="12:12">
      <c r="L1724" s="1"/>
    </row>
    <row r="1725" spans="12:12">
      <c r="L1725" s="1"/>
    </row>
    <row r="1726" spans="12:12">
      <c r="L1726" s="1"/>
    </row>
    <row r="1727" spans="12:12">
      <c r="L1727" s="1"/>
    </row>
    <row r="1728" spans="12:12">
      <c r="L1728" s="1"/>
    </row>
    <row r="1729" spans="12:12">
      <c r="L1729" s="1"/>
    </row>
    <row r="1730" spans="12:12">
      <c r="L1730" s="1"/>
    </row>
    <row r="1731" spans="12:12">
      <c r="L1731" s="1"/>
    </row>
    <row r="1732" spans="12:12">
      <c r="L1732" s="1"/>
    </row>
    <row r="1733" spans="12:12">
      <c r="L1733" s="1"/>
    </row>
    <row r="1734" spans="12:12">
      <c r="L1734" s="1"/>
    </row>
    <row r="1735" spans="12:12">
      <c r="L1735" s="1"/>
    </row>
    <row r="1736" spans="12:12">
      <c r="L1736" s="1"/>
    </row>
    <row r="1737" spans="12:12">
      <c r="L1737" s="1"/>
    </row>
    <row r="1738" spans="12:12">
      <c r="L1738" s="1"/>
    </row>
    <row r="1739" spans="12:12">
      <c r="L1739" s="1"/>
    </row>
    <row r="1740" spans="12:12">
      <c r="L1740" s="1"/>
    </row>
    <row r="1741" spans="12:12">
      <c r="L1741" s="1"/>
    </row>
    <row r="1742" spans="12:12">
      <c r="L1742" s="1"/>
    </row>
    <row r="1743" spans="12:12">
      <c r="L1743" s="1"/>
    </row>
    <row r="1744" spans="12:12">
      <c r="L1744" s="1"/>
    </row>
    <row r="1745" spans="12:12">
      <c r="L1745" s="1"/>
    </row>
    <row r="1746" spans="12:12">
      <c r="L1746" s="1"/>
    </row>
    <row r="1747" spans="12:12">
      <c r="L1747" s="1"/>
    </row>
    <row r="1748" spans="12:12">
      <c r="L1748" s="1"/>
    </row>
    <row r="1749" spans="12:12">
      <c r="L1749" s="1"/>
    </row>
    <row r="1750" spans="12:12">
      <c r="L1750" s="1"/>
    </row>
    <row r="1751" spans="12:12">
      <c r="L1751" s="1"/>
    </row>
    <row r="1752" spans="12:12">
      <c r="L1752" s="1"/>
    </row>
    <row r="1753" spans="12:12">
      <c r="L1753" s="1"/>
    </row>
    <row r="1754" spans="12:12">
      <c r="L1754" s="1"/>
    </row>
    <row r="1755" spans="12:12">
      <c r="L1755" s="1"/>
    </row>
    <row r="1756" spans="12:12">
      <c r="L1756" s="1"/>
    </row>
    <row r="1757" spans="12:12">
      <c r="L1757" s="1"/>
    </row>
    <row r="1758" spans="12:12">
      <c r="L1758" s="1"/>
    </row>
    <row r="1759" spans="12:12">
      <c r="L1759" s="1"/>
    </row>
    <row r="1760" spans="12:12">
      <c r="L1760" s="1"/>
    </row>
    <row r="1761" spans="12:12">
      <c r="L1761" s="1"/>
    </row>
    <row r="1762" spans="12:12">
      <c r="L1762" s="1"/>
    </row>
    <row r="1763" spans="12:12">
      <c r="L1763" s="1"/>
    </row>
    <row r="1764" spans="12:12">
      <c r="L1764" s="1"/>
    </row>
    <row r="1765" spans="12:12">
      <c r="L1765" s="1"/>
    </row>
    <row r="1766" spans="12:12">
      <c r="L1766" s="1"/>
    </row>
    <row r="1767" spans="12:12">
      <c r="L1767" s="1"/>
    </row>
    <row r="1768" spans="12:12">
      <c r="L1768" s="1"/>
    </row>
    <row r="1769" spans="12:12">
      <c r="L1769" s="1"/>
    </row>
    <row r="1770" spans="12:12">
      <c r="L1770" s="1"/>
    </row>
    <row r="1771" spans="12:12">
      <c r="L1771" s="1"/>
    </row>
    <row r="1772" spans="12:12">
      <c r="L1772" s="1"/>
    </row>
    <row r="1773" spans="12:12">
      <c r="L1773" s="1"/>
    </row>
    <row r="1774" spans="12:12">
      <c r="L1774" s="1"/>
    </row>
    <row r="1775" spans="12:12">
      <c r="L1775" s="1"/>
    </row>
    <row r="1776" spans="12:12">
      <c r="L1776" s="1"/>
    </row>
    <row r="1777" spans="12:12">
      <c r="L1777" s="1"/>
    </row>
    <row r="1778" spans="12:12">
      <c r="L1778" s="1"/>
    </row>
    <row r="1779" spans="12:12">
      <c r="L1779" s="1"/>
    </row>
    <row r="1780" spans="12:12">
      <c r="L1780" s="1"/>
    </row>
    <row r="1781" spans="12:12">
      <c r="L1781" s="1"/>
    </row>
    <row r="1782" spans="12:12">
      <c r="L1782" s="1"/>
    </row>
    <row r="1783" spans="12:12">
      <c r="L1783" s="1"/>
    </row>
    <row r="1784" spans="12:12">
      <c r="L1784" s="1"/>
    </row>
    <row r="1785" spans="12:12">
      <c r="L1785" s="1"/>
    </row>
    <row r="1786" spans="12:12">
      <c r="L1786" s="1"/>
    </row>
    <row r="1787" spans="12:12">
      <c r="L1787" s="1"/>
    </row>
    <row r="1788" spans="12:12">
      <c r="L1788" s="1"/>
    </row>
    <row r="1789" spans="12:12">
      <c r="L1789" s="1"/>
    </row>
    <row r="1790" spans="12:12">
      <c r="L1790" s="1"/>
    </row>
    <row r="1791" spans="12:12">
      <c r="L1791" s="1"/>
    </row>
    <row r="1792" spans="12:12">
      <c r="L1792" s="1"/>
    </row>
    <row r="1793" spans="12:12">
      <c r="L1793" s="1"/>
    </row>
    <row r="1794" spans="12:12">
      <c r="L1794" s="1"/>
    </row>
    <row r="1795" spans="12:12">
      <c r="L1795" s="1"/>
    </row>
    <row r="1796" spans="12:12">
      <c r="L1796" s="1"/>
    </row>
    <row r="1797" spans="12:12">
      <c r="L1797" s="1"/>
    </row>
    <row r="1798" spans="12:12">
      <c r="L1798" s="1"/>
    </row>
    <row r="1799" spans="12:12">
      <c r="L1799" s="1"/>
    </row>
    <row r="1800" spans="12:12">
      <c r="L1800" s="1"/>
    </row>
    <row r="1801" spans="12:12">
      <c r="L1801" s="1"/>
    </row>
    <row r="1802" spans="12:12">
      <c r="L1802" s="1"/>
    </row>
    <row r="1803" spans="12:12">
      <c r="L1803" s="1"/>
    </row>
    <row r="1804" spans="12:12">
      <c r="L1804" s="1"/>
    </row>
    <row r="1805" spans="12:12">
      <c r="L1805" s="1"/>
    </row>
    <row r="1806" spans="12:12">
      <c r="L1806" s="1"/>
    </row>
    <row r="1807" spans="12:12">
      <c r="L1807" s="1"/>
    </row>
    <row r="1808" spans="12:12">
      <c r="L1808" s="1"/>
    </row>
    <row r="1809" spans="12:12">
      <c r="L1809" s="1"/>
    </row>
    <row r="1810" spans="12:12">
      <c r="L1810" s="1"/>
    </row>
    <row r="1811" spans="12:12">
      <c r="L1811" s="1"/>
    </row>
    <row r="1812" spans="12:12">
      <c r="L1812" s="1"/>
    </row>
    <row r="1813" spans="12:12">
      <c r="L1813" s="1"/>
    </row>
    <row r="1814" spans="12:12">
      <c r="L1814" s="1"/>
    </row>
    <row r="1815" spans="12:12">
      <c r="L1815" s="1"/>
    </row>
    <row r="1816" spans="12:12">
      <c r="L1816" s="1"/>
    </row>
    <row r="1817" spans="12:12">
      <c r="L1817" s="1"/>
    </row>
    <row r="1818" spans="12:12">
      <c r="L1818" s="1"/>
    </row>
    <row r="1819" spans="12:12">
      <c r="L1819" s="1"/>
    </row>
    <row r="1820" spans="12:12">
      <c r="L1820" s="1"/>
    </row>
    <row r="1821" spans="12:12">
      <c r="L1821" s="1"/>
    </row>
    <row r="1822" spans="12:12">
      <c r="L1822" s="1"/>
    </row>
    <row r="1823" spans="12:12">
      <c r="L1823" s="1"/>
    </row>
    <row r="1824" spans="12:12">
      <c r="L1824" s="1"/>
    </row>
    <row r="1825" spans="12:12">
      <c r="L1825" s="1"/>
    </row>
    <row r="1826" spans="12:12">
      <c r="L1826" s="1"/>
    </row>
    <row r="1827" spans="12:12">
      <c r="L1827" s="1"/>
    </row>
    <row r="1828" spans="12:12">
      <c r="L1828" s="1"/>
    </row>
    <row r="1829" spans="12:12">
      <c r="L1829" s="1"/>
    </row>
    <row r="1830" spans="12:12">
      <c r="L1830" s="1"/>
    </row>
    <row r="1831" spans="12:12">
      <c r="L1831" s="1"/>
    </row>
    <row r="1832" spans="12:12">
      <c r="L1832" s="1"/>
    </row>
    <row r="1833" spans="12:12">
      <c r="L1833" s="1"/>
    </row>
    <row r="1834" spans="12:12">
      <c r="L1834" s="1"/>
    </row>
    <row r="1835" spans="12:12">
      <c r="L1835" s="1"/>
    </row>
    <row r="1836" spans="12:12">
      <c r="L1836" s="1"/>
    </row>
    <row r="1837" spans="12:12">
      <c r="L1837" s="1"/>
    </row>
    <row r="1838" spans="12:12">
      <c r="L1838" s="1"/>
    </row>
    <row r="1839" spans="12:12">
      <c r="L1839" s="1"/>
    </row>
    <row r="1840" spans="12:12">
      <c r="L1840" s="1"/>
    </row>
    <row r="1841" spans="12:12">
      <c r="L1841" s="1"/>
    </row>
    <row r="1842" spans="12:12">
      <c r="L1842" s="1"/>
    </row>
    <row r="1843" spans="12:12">
      <c r="L1843" s="1"/>
    </row>
    <row r="1844" spans="12:12">
      <c r="L1844" s="1"/>
    </row>
    <row r="1845" spans="12:12">
      <c r="L1845" s="1"/>
    </row>
    <row r="1846" spans="12:12">
      <c r="L1846" s="1"/>
    </row>
    <row r="1847" spans="12:12">
      <c r="L1847" s="1"/>
    </row>
    <row r="1848" spans="12:12">
      <c r="L1848" s="1"/>
    </row>
    <row r="1849" spans="12:12">
      <c r="L1849" s="1"/>
    </row>
    <row r="1850" spans="12:12">
      <c r="L1850" s="1"/>
    </row>
    <row r="1851" spans="12:12">
      <c r="L1851" s="1"/>
    </row>
    <row r="1852" spans="12:12">
      <c r="L1852" s="1"/>
    </row>
    <row r="1853" spans="12:12">
      <c r="L1853" s="1"/>
    </row>
    <row r="1854" spans="12:12">
      <c r="L1854" s="1"/>
    </row>
    <row r="1855" spans="12:12">
      <c r="L1855" s="1"/>
    </row>
    <row r="1856" spans="12:12">
      <c r="L1856" s="1"/>
    </row>
    <row r="1857" spans="12:12">
      <c r="L1857" s="1"/>
    </row>
    <row r="1858" spans="12:12">
      <c r="L1858" s="1"/>
    </row>
    <row r="1859" spans="12:12">
      <c r="L1859" s="1"/>
    </row>
    <row r="1860" spans="12:12">
      <c r="L1860" s="1"/>
    </row>
    <row r="1861" spans="12:12">
      <c r="L1861" s="1"/>
    </row>
    <row r="1862" spans="12:12">
      <c r="L1862" s="1"/>
    </row>
    <row r="1863" spans="12:12">
      <c r="L1863" s="1"/>
    </row>
    <row r="1864" spans="12:12">
      <c r="L1864" s="1"/>
    </row>
    <row r="1865" spans="12:12">
      <c r="L1865" s="1"/>
    </row>
    <row r="1866" spans="12:12">
      <c r="L1866" s="1"/>
    </row>
    <row r="1867" spans="12:12">
      <c r="L1867" s="1"/>
    </row>
    <row r="1868" spans="12:12">
      <c r="L1868" s="1"/>
    </row>
    <row r="1869" spans="12:12">
      <c r="L1869" s="1"/>
    </row>
    <row r="1870" spans="12:12">
      <c r="L1870" s="1"/>
    </row>
    <row r="1871" spans="12:12">
      <c r="L1871" s="1"/>
    </row>
    <row r="1872" spans="12:12">
      <c r="L1872" s="1"/>
    </row>
    <row r="1873" spans="12:12">
      <c r="L1873" s="1"/>
    </row>
    <row r="1874" spans="12:12">
      <c r="L1874" s="1"/>
    </row>
    <row r="1875" spans="12:12">
      <c r="L1875" s="1"/>
    </row>
    <row r="1876" spans="12:12">
      <c r="L1876" s="1"/>
    </row>
    <row r="1877" spans="12:12">
      <c r="L1877" s="1"/>
    </row>
    <row r="1878" spans="12:12">
      <c r="L1878" s="1"/>
    </row>
    <row r="1879" spans="12:12">
      <c r="L1879" s="1"/>
    </row>
    <row r="1880" spans="12:12">
      <c r="L1880" s="1"/>
    </row>
    <row r="1881" spans="12:12">
      <c r="L1881" s="1"/>
    </row>
    <row r="1882" spans="12:12">
      <c r="L1882" s="1"/>
    </row>
    <row r="1883" spans="12:12">
      <c r="L1883" s="1"/>
    </row>
    <row r="1884" spans="12:12">
      <c r="L1884" s="1"/>
    </row>
    <row r="1885" spans="12:12">
      <c r="L1885" s="1"/>
    </row>
    <row r="1886" spans="12:12">
      <c r="L1886" s="1"/>
    </row>
    <row r="1887" spans="12:12">
      <c r="L1887" s="1"/>
    </row>
    <row r="1888" spans="12:12">
      <c r="L1888" s="1"/>
    </row>
    <row r="1889" spans="12:12">
      <c r="L1889" s="1"/>
    </row>
    <row r="1890" spans="12:12">
      <c r="L1890" s="1"/>
    </row>
    <row r="1891" spans="12:12">
      <c r="L1891" s="1"/>
    </row>
    <row r="1892" spans="12:12">
      <c r="L1892" s="1"/>
    </row>
    <row r="1893" spans="12:12">
      <c r="L1893" s="1"/>
    </row>
    <row r="1894" spans="12:12">
      <c r="L1894" s="1"/>
    </row>
    <row r="1895" spans="12:12">
      <c r="L1895" s="1"/>
    </row>
    <row r="1896" spans="12:12">
      <c r="L1896" s="1"/>
    </row>
    <row r="1897" spans="12:12">
      <c r="L1897" s="1"/>
    </row>
    <row r="1898" spans="12:12">
      <c r="L1898" s="1"/>
    </row>
    <row r="1899" spans="12:12">
      <c r="L1899" s="1"/>
    </row>
    <row r="1900" spans="12:12">
      <c r="L1900" s="1"/>
    </row>
    <row r="1901" spans="12:12">
      <c r="L1901" s="1"/>
    </row>
    <row r="1902" spans="12:12">
      <c r="L1902" s="1"/>
    </row>
    <row r="1903" spans="12:12">
      <c r="L1903" s="1"/>
    </row>
    <row r="1904" spans="12:12">
      <c r="L1904" s="1"/>
    </row>
    <row r="1905" spans="12:12">
      <c r="L1905" s="1"/>
    </row>
    <row r="1906" spans="12:12">
      <c r="L1906" s="1"/>
    </row>
    <row r="1907" spans="12:12">
      <c r="L1907" s="1"/>
    </row>
    <row r="1908" spans="12:12">
      <c r="L1908" s="1"/>
    </row>
    <row r="1909" spans="12:12">
      <c r="L1909" s="1"/>
    </row>
    <row r="1910" spans="12:12">
      <c r="L1910" s="1"/>
    </row>
    <row r="1911" spans="12:12">
      <c r="L1911" s="1"/>
    </row>
    <row r="1912" spans="12:12">
      <c r="L1912" s="1"/>
    </row>
    <row r="1913" spans="12:12">
      <c r="L1913" s="1"/>
    </row>
    <row r="1914" spans="12:12">
      <c r="L1914" s="1"/>
    </row>
    <row r="1915" spans="12:12">
      <c r="L1915" s="1"/>
    </row>
    <row r="1916" spans="12:12">
      <c r="L1916" s="1"/>
    </row>
    <row r="1917" spans="12:12">
      <c r="L1917" s="1"/>
    </row>
    <row r="1918" spans="12:12">
      <c r="L1918" s="1"/>
    </row>
    <row r="1919" spans="12:12">
      <c r="L1919" s="1"/>
    </row>
    <row r="1920" spans="12:12">
      <c r="L1920" s="1"/>
    </row>
    <row r="1921" spans="12:12">
      <c r="L1921" s="1"/>
    </row>
    <row r="1922" spans="12:12">
      <c r="L1922" s="1"/>
    </row>
    <row r="1923" spans="12:12">
      <c r="L1923" s="1"/>
    </row>
    <row r="1924" spans="12:12">
      <c r="L1924" s="1"/>
    </row>
    <row r="1925" spans="12:12">
      <c r="L1925" s="1"/>
    </row>
    <row r="1926" spans="12:12">
      <c r="L1926" s="1"/>
    </row>
    <row r="1927" spans="12:12">
      <c r="L1927" s="1"/>
    </row>
    <row r="1928" spans="12:12">
      <c r="L1928" s="1"/>
    </row>
    <row r="1929" spans="12:12">
      <c r="L1929" s="1"/>
    </row>
    <row r="1930" spans="12:12">
      <c r="L1930" s="1"/>
    </row>
    <row r="1931" spans="12:12">
      <c r="L1931" s="1"/>
    </row>
    <row r="1932" spans="12:12">
      <c r="L1932" s="1"/>
    </row>
    <row r="1933" spans="12:12">
      <c r="L1933" s="1"/>
    </row>
    <row r="1934" spans="12:12">
      <c r="L1934" s="1"/>
    </row>
    <row r="1935" spans="12:12">
      <c r="L1935" s="1"/>
    </row>
    <row r="1936" spans="12:12">
      <c r="L1936" s="1"/>
    </row>
    <row r="1937" spans="12:12">
      <c r="L1937" s="1"/>
    </row>
    <row r="1938" spans="12:12">
      <c r="L1938" s="1"/>
    </row>
    <row r="1939" spans="12:12">
      <c r="L1939" s="1"/>
    </row>
    <row r="1940" spans="12:12">
      <c r="L1940" s="1"/>
    </row>
    <row r="1941" spans="12:12">
      <c r="L1941" s="1"/>
    </row>
    <row r="1942" spans="12:12">
      <c r="L1942" s="1"/>
    </row>
    <row r="1943" spans="12:12">
      <c r="L1943" s="1"/>
    </row>
    <row r="1944" spans="12:12">
      <c r="L1944" s="1"/>
    </row>
    <row r="1945" spans="12:12">
      <c r="L1945" s="1"/>
    </row>
    <row r="1946" spans="12:12">
      <c r="L1946" s="1"/>
    </row>
    <row r="1947" spans="12:12">
      <c r="L1947" s="1"/>
    </row>
    <row r="1948" spans="12:12">
      <c r="L1948" s="1"/>
    </row>
    <row r="1949" spans="12:12">
      <c r="L1949" s="1"/>
    </row>
    <row r="1950" spans="12:12">
      <c r="L1950" s="1"/>
    </row>
    <row r="1951" spans="12:12">
      <c r="L1951" s="1"/>
    </row>
    <row r="1952" spans="12:12">
      <c r="L1952" s="1"/>
    </row>
    <row r="1953" spans="12:12">
      <c r="L1953" s="1"/>
    </row>
    <row r="1954" spans="12:12">
      <c r="L1954" s="1"/>
    </row>
    <row r="1955" spans="12:12">
      <c r="L1955" s="1"/>
    </row>
    <row r="1956" spans="12:12">
      <c r="L1956" s="1"/>
    </row>
    <row r="1957" spans="12:12">
      <c r="L1957" s="1"/>
    </row>
    <row r="1958" spans="12:12">
      <c r="L1958" s="1"/>
    </row>
    <row r="1959" spans="12:12">
      <c r="L1959" s="1"/>
    </row>
    <row r="1960" spans="12:12">
      <c r="L1960" s="1"/>
    </row>
    <row r="1961" spans="12:12">
      <c r="L1961" s="1"/>
    </row>
    <row r="1962" spans="12:12">
      <c r="L1962" s="1"/>
    </row>
    <row r="1963" spans="12:12">
      <c r="L1963" s="1"/>
    </row>
    <row r="1964" spans="12:12">
      <c r="L1964" s="1"/>
    </row>
    <row r="1965" spans="12:12">
      <c r="L1965" s="1"/>
    </row>
    <row r="1966" spans="12:12">
      <c r="L1966" s="1"/>
    </row>
    <row r="1967" spans="12:12">
      <c r="L1967" s="1"/>
    </row>
    <row r="1968" spans="12:12">
      <c r="L1968" s="1"/>
    </row>
    <row r="1969" spans="12:12">
      <c r="L1969" s="1"/>
    </row>
    <row r="1970" spans="12:12">
      <c r="L1970" s="1"/>
    </row>
    <row r="1971" spans="12:12">
      <c r="L1971" s="1"/>
    </row>
    <row r="1972" spans="12:12">
      <c r="L1972" s="1"/>
    </row>
    <row r="1973" spans="12:12">
      <c r="L1973" s="1"/>
    </row>
    <row r="1974" spans="12:12">
      <c r="L1974" s="1"/>
    </row>
    <row r="1975" spans="12:12">
      <c r="L1975" s="1"/>
    </row>
    <row r="1976" spans="12:12">
      <c r="L1976" s="1"/>
    </row>
    <row r="1977" spans="12:12">
      <c r="L1977" s="1"/>
    </row>
    <row r="1978" spans="12:12">
      <c r="L1978" s="1"/>
    </row>
    <row r="1979" spans="12:12">
      <c r="L1979" s="1"/>
    </row>
    <row r="1980" spans="12:12">
      <c r="L1980" s="1"/>
    </row>
    <row r="1981" spans="12:12">
      <c r="L1981" s="1"/>
    </row>
    <row r="1982" spans="12:12">
      <c r="L1982" s="1"/>
    </row>
    <row r="1983" spans="12:12">
      <c r="L1983" s="1"/>
    </row>
    <row r="1984" spans="12:12">
      <c r="L1984" s="1"/>
    </row>
    <row r="1985" spans="12:12">
      <c r="L1985" s="1"/>
    </row>
    <row r="1986" spans="12:12">
      <c r="L1986" s="1"/>
    </row>
    <row r="1987" spans="12:12">
      <c r="L1987" s="1"/>
    </row>
    <row r="1988" spans="12:12">
      <c r="L1988" s="1"/>
    </row>
    <row r="1989" spans="12:12">
      <c r="L1989" s="1"/>
    </row>
    <row r="1990" spans="12:12">
      <c r="L1990" s="1"/>
    </row>
    <row r="1991" spans="12:12">
      <c r="L1991" s="1"/>
    </row>
    <row r="1992" spans="12:12">
      <c r="L1992" s="1"/>
    </row>
    <row r="1993" spans="12:12">
      <c r="L1993" s="1"/>
    </row>
    <row r="1994" spans="12:12">
      <c r="L1994" s="1"/>
    </row>
    <row r="1995" spans="12:12">
      <c r="L1995" s="1"/>
    </row>
    <row r="1996" spans="12:12">
      <c r="L1996" s="1"/>
    </row>
    <row r="1997" spans="12:12">
      <c r="L1997" s="1"/>
    </row>
    <row r="1998" spans="12:12">
      <c r="L1998" s="1"/>
    </row>
    <row r="1999" spans="12:12">
      <c r="L1999" s="1"/>
    </row>
    <row r="2000" spans="12:12">
      <c r="L2000" s="1"/>
    </row>
    <row r="2001" spans="12:12">
      <c r="L2001" s="1"/>
    </row>
    <row r="2002" spans="12:12">
      <c r="L2002" s="1"/>
    </row>
    <row r="2003" spans="12:12">
      <c r="L2003" s="1"/>
    </row>
    <row r="2004" spans="12:12">
      <c r="L2004" s="1"/>
    </row>
    <row r="2005" spans="12:12">
      <c r="L2005" s="1"/>
    </row>
    <row r="2006" spans="12:12">
      <c r="L2006" s="1"/>
    </row>
    <row r="2007" spans="12:12">
      <c r="L2007" s="1"/>
    </row>
    <row r="2008" spans="12:12">
      <c r="L2008" s="1"/>
    </row>
    <row r="2009" spans="12:12">
      <c r="L2009" s="1"/>
    </row>
    <row r="2010" spans="12:12">
      <c r="L2010" s="1"/>
    </row>
    <row r="2011" spans="12:12">
      <c r="L2011" s="1"/>
    </row>
    <row r="2012" spans="12:12">
      <c r="L2012" s="1"/>
    </row>
    <row r="2013" spans="12:12">
      <c r="L2013" s="1"/>
    </row>
    <row r="2014" spans="12:12">
      <c r="L2014" s="1"/>
    </row>
    <row r="2015" spans="12:12">
      <c r="L2015" s="1"/>
    </row>
    <row r="2016" spans="12:12">
      <c r="L2016" s="1"/>
    </row>
    <row r="2017" spans="12:12">
      <c r="L2017" s="1"/>
    </row>
    <row r="2018" spans="12:12">
      <c r="L2018" s="1"/>
    </row>
    <row r="2019" spans="12:12">
      <c r="L2019" s="1"/>
    </row>
    <row r="2020" spans="12:12">
      <c r="L2020" s="1"/>
    </row>
    <row r="2021" spans="12:12">
      <c r="L2021" s="1"/>
    </row>
    <row r="2022" spans="12:12">
      <c r="L2022" s="1"/>
    </row>
    <row r="2023" spans="12:12">
      <c r="L2023" s="1"/>
    </row>
    <row r="2024" spans="12:12">
      <c r="L2024" s="1"/>
    </row>
    <row r="2025" spans="12:12">
      <c r="L2025" s="1"/>
    </row>
    <row r="2026" spans="12:12">
      <c r="L2026" s="1"/>
    </row>
    <row r="2027" spans="12:12">
      <c r="L2027" s="1"/>
    </row>
    <row r="2028" spans="12:12">
      <c r="L2028" s="1"/>
    </row>
    <row r="2029" spans="12:12">
      <c r="L2029" s="1"/>
    </row>
    <row r="2030" spans="12:12">
      <c r="L2030" s="1"/>
    </row>
    <row r="2031" spans="12:12">
      <c r="L2031" s="1"/>
    </row>
    <row r="2032" spans="12:12">
      <c r="L2032" s="1"/>
    </row>
    <row r="2033" spans="12:12">
      <c r="L2033" s="1"/>
    </row>
    <row r="2034" spans="12:12">
      <c r="L2034" s="1"/>
    </row>
    <row r="2035" spans="12:12">
      <c r="L2035" s="1"/>
    </row>
    <row r="2036" spans="12:12">
      <c r="L2036" s="1"/>
    </row>
    <row r="2037" spans="12:12">
      <c r="L2037" s="1"/>
    </row>
    <row r="2038" spans="12:12">
      <c r="L2038" s="1"/>
    </row>
    <row r="2039" spans="12:12">
      <c r="L2039" s="1"/>
    </row>
    <row r="2040" spans="12:12">
      <c r="L2040" s="1"/>
    </row>
    <row r="2041" spans="12:12">
      <c r="L2041" s="1"/>
    </row>
    <row r="2042" spans="12:12">
      <c r="L2042" s="1"/>
    </row>
    <row r="2043" spans="12:12">
      <c r="L2043" s="1"/>
    </row>
    <row r="2044" spans="12:12">
      <c r="L2044" s="1"/>
    </row>
    <row r="2045" spans="12:12">
      <c r="L2045" s="1"/>
    </row>
    <row r="2046" spans="12:12">
      <c r="L2046" s="1"/>
    </row>
    <row r="2047" spans="12:12">
      <c r="L2047" s="1"/>
    </row>
    <row r="2048" spans="12:12">
      <c r="L2048" s="1"/>
    </row>
    <row r="2049" spans="12:12">
      <c r="L2049" s="1"/>
    </row>
    <row r="2050" spans="12:12">
      <c r="L2050" s="1"/>
    </row>
    <row r="2051" spans="12:12">
      <c r="L2051" s="1"/>
    </row>
    <row r="2052" spans="12:12">
      <c r="L2052" s="1"/>
    </row>
    <row r="2053" spans="12:12">
      <c r="L2053" s="1"/>
    </row>
    <row r="2054" spans="12:12">
      <c r="L2054" s="1"/>
    </row>
    <row r="2055" spans="12:12">
      <c r="L2055" s="1"/>
    </row>
    <row r="2056" spans="12:12">
      <c r="L2056" s="1"/>
    </row>
    <row r="2057" spans="12:12">
      <c r="L2057" s="1"/>
    </row>
    <row r="2058" spans="12:12">
      <c r="L2058" s="1"/>
    </row>
    <row r="2059" spans="12:12">
      <c r="L2059" s="1"/>
    </row>
    <row r="2060" spans="12:12">
      <c r="L2060" s="1"/>
    </row>
    <row r="2061" spans="12:12">
      <c r="L2061" s="1"/>
    </row>
    <row r="2062" spans="12:12">
      <c r="L2062" s="1"/>
    </row>
    <row r="2063" spans="12:12">
      <c r="L2063" s="1"/>
    </row>
    <row r="2064" spans="12:12">
      <c r="L2064" s="1"/>
    </row>
    <row r="2065" spans="12:12">
      <c r="L2065" s="1"/>
    </row>
    <row r="2066" spans="12:12">
      <c r="L2066" s="1"/>
    </row>
    <row r="2067" spans="12:12">
      <c r="L2067" s="1"/>
    </row>
    <row r="2068" spans="12:12">
      <c r="L2068" s="1"/>
    </row>
    <row r="2069" spans="12:12">
      <c r="L2069" s="1"/>
    </row>
    <row r="2070" spans="12:12">
      <c r="L2070" s="1"/>
    </row>
    <row r="2071" spans="12:12">
      <c r="L2071" s="1"/>
    </row>
    <row r="2072" spans="12:12">
      <c r="L2072" s="1"/>
    </row>
    <row r="2073" spans="12:12">
      <c r="L2073" s="1"/>
    </row>
    <row r="2074" spans="12:12">
      <c r="L2074" s="1"/>
    </row>
    <row r="2075" spans="12:12">
      <c r="L2075" s="1"/>
    </row>
    <row r="2076" spans="12:12">
      <c r="L2076" s="1"/>
    </row>
    <row r="2077" spans="12:12">
      <c r="L2077" s="1"/>
    </row>
    <row r="2078" spans="12:12">
      <c r="L2078" s="1"/>
    </row>
    <row r="2079" spans="12:12">
      <c r="L2079" s="1"/>
    </row>
    <row r="2080" spans="12:12">
      <c r="L2080" s="1"/>
    </row>
    <row r="2081" spans="12:12">
      <c r="L2081" s="1"/>
    </row>
    <row r="2082" spans="12:12">
      <c r="L2082" s="1"/>
    </row>
    <row r="2083" spans="12:12">
      <c r="L2083" s="1"/>
    </row>
    <row r="2084" spans="12:12">
      <c r="L2084" s="1"/>
    </row>
    <row r="2085" spans="12:12">
      <c r="L2085" s="1"/>
    </row>
    <row r="2086" spans="12:12">
      <c r="L2086" s="1"/>
    </row>
    <row r="2087" spans="12:12">
      <c r="L2087" s="1"/>
    </row>
    <row r="2088" spans="12:12">
      <c r="L2088" s="1"/>
    </row>
    <row r="2089" spans="12:12">
      <c r="L2089" s="1"/>
    </row>
    <row r="2090" spans="12:12">
      <c r="L2090" s="1"/>
    </row>
    <row r="2091" spans="12:12">
      <c r="L2091" s="1"/>
    </row>
    <row r="2092" spans="12:12">
      <c r="L2092" s="1"/>
    </row>
    <row r="2093" spans="12:12">
      <c r="L2093" s="1"/>
    </row>
    <row r="2094" spans="12:12">
      <c r="L2094" s="1"/>
    </row>
    <row r="2095" spans="12:12">
      <c r="L2095" s="1"/>
    </row>
    <row r="2096" spans="12:12">
      <c r="L2096" s="1"/>
    </row>
    <row r="2097" spans="12:12">
      <c r="L2097" s="1"/>
    </row>
    <row r="2098" spans="12:12">
      <c r="L2098" s="1"/>
    </row>
    <row r="2099" spans="12:12">
      <c r="L2099" s="1"/>
    </row>
    <row r="2100" spans="12:12">
      <c r="L2100" s="1"/>
    </row>
    <row r="2101" spans="12:12">
      <c r="L2101" s="1"/>
    </row>
    <row r="2102" spans="12:12">
      <c r="L2102" s="1"/>
    </row>
    <row r="2103" spans="12:12">
      <c r="L2103" s="1"/>
    </row>
    <row r="2104" spans="12:12">
      <c r="L2104" s="1"/>
    </row>
    <row r="2105" spans="12:12">
      <c r="L2105" s="1"/>
    </row>
    <row r="2106" spans="12:12">
      <c r="L2106" s="1"/>
    </row>
    <row r="2107" spans="12:12">
      <c r="L2107" s="1"/>
    </row>
    <row r="2108" spans="12:12">
      <c r="L2108" s="1"/>
    </row>
    <row r="2109" spans="12:12">
      <c r="L2109" s="1"/>
    </row>
    <row r="2110" spans="12:12">
      <c r="L2110" s="1"/>
    </row>
    <row r="2111" spans="12:12">
      <c r="L2111" s="1"/>
    </row>
    <row r="2112" spans="12:12">
      <c r="L2112" s="1"/>
    </row>
    <row r="2113" spans="12:12">
      <c r="L2113" s="1"/>
    </row>
    <row r="2114" spans="12:12">
      <c r="L2114" s="1"/>
    </row>
    <row r="2115" spans="12:12">
      <c r="L2115" s="1"/>
    </row>
    <row r="2116" spans="12:12">
      <c r="L2116" s="1"/>
    </row>
    <row r="2117" spans="12:12">
      <c r="L2117" s="1"/>
    </row>
    <row r="2118" spans="12:12">
      <c r="L2118" s="1"/>
    </row>
    <row r="2119" spans="12:12">
      <c r="L2119" s="1"/>
    </row>
    <row r="2120" spans="12:12">
      <c r="L2120" s="1"/>
    </row>
    <row r="2121" spans="12:12">
      <c r="L2121" s="1"/>
    </row>
    <row r="2122" spans="12:12">
      <c r="L2122" s="1"/>
    </row>
    <row r="2123" spans="12:12">
      <c r="L2123" s="1"/>
    </row>
    <row r="2124" spans="12:12">
      <c r="L2124" s="1"/>
    </row>
    <row r="2125" spans="12:12">
      <c r="L2125" s="1"/>
    </row>
    <row r="2126" spans="12:12">
      <c r="L2126" s="1"/>
    </row>
    <row r="2127" spans="12:12">
      <c r="L2127" s="1"/>
    </row>
    <row r="2128" spans="12:12">
      <c r="L2128" s="1"/>
    </row>
    <row r="2129" spans="12:12">
      <c r="L2129" s="1"/>
    </row>
    <row r="2130" spans="12:12">
      <c r="L2130" s="1"/>
    </row>
    <row r="2131" spans="12:12">
      <c r="L2131" s="1"/>
    </row>
    <row r="2132" spans="12:12">
      <c r="L2132" s="1"/>
    </row>
    <row r="2133" spans="12:12">
      <c r="L2133" s="1"/>
    </row>
    <row r="2134" spans="12:12">
      <c r="L2134" s="1"/>
    </row>
    <row r="2135" spans="12:12">
      <c r="L2135" s="1"/>
    </row>
    <row r="2136" spans="12:12">
      <c r="L2136" s="1"/>
    </row>
    <row r="2137" spans="12:12">
      <c r="L2137" s="1"/>
    </row>
    <row r="2138" spans="12:12">
      <c r="L2138" s="1"/>
    </row>
    <row r="2139" spans="12:12">
      <c r="L2139" s="1"/>
    </row>
    <row r="2140" spans="12:12">
      <c r="L2140" s="1"/>
    </row>
    <row r="2141" spans="12:12">
      <c r="L2141" s="1"/>
    </row>
    <row r="2142" spans="12:12">
      <c r="L2142" s="1"/>
    </row>
    <row r="2143" spans="12:12">
      <c r="L2143" s="1"/>
    </row>
    <row r="2144" spans="12:12">
      <c r="L2144" s="1"/>
    </row>
    <row r="2145" spans="12:12">
      <c r="L2145" s="1"/>
    </row>
    <row r="2146" spans="12:12">
      <c r="L2146" s="1"/>
    </row>
    <row r="2147" spans="12:12">
      <c r="L2147" s="1"/>
    </row>
    <row r="2148" spans="12:12">
      <c r="L2148" s="1"/>
    </row>
    <row r="2149" spans="12:12">
      <c r="L2149" s="1"/>
    </row>
    <row r="2150" spans="12:12">
      <c r="L2150" s="1"/>
    </row>
    <row r="2151" spans="12:12">
      <c r="L2151" s="1"/>
    </row>
    <row r="2152" spans="12:12">
      <c r="L2152" s="1"/>
    </row>
    <row r="2153" spans="12:12">
      <c r="L2153" s="1"/>
    </row>
    <row r="2154" spans="12:12">
      <c r="L2154" s="1"/>
    </row>
    <row r="2155" spans="12:12">
      <c r="L2155" s="1"/>
    </row>
    <row r="2156" spans="12:12">
      <c r="L2156" s="1"/>
    </row>
    <row r="2157" spans="12:12">
      <c r="L2157" s="1"/>
    </row>
    <row r="2158" spans="12:12">
      <c r="L2158" s="1"/>
    </row>
    <row r="2159" spans="12:12">
      <c r="L2159" s="1"/>
    </row>
    <row r="2160" spans="12:12">
      <c r="L2160" s="1"/>
    </row>
    <row r="2161" spans="12:12">
      <c r="L2161" s="1"/>
    </row>
    <row r="2162" spans="12:12">
      <c r="L2162" s="1"/>
    </row>
    <row r="2163" spans="12:12">
      <c r="L2163" s="1"/>
    </row>
    <row r="2164" spans="12:12">
      <c r="L2164" s="1"/>
    </row>
    <row r="2165" spans="12:12">
      <c r="L2165" s="1"/>
    </row>
    <row r="2166" spans="12:12">
      <c r="L2166" s="1"/>
    </row>
    <row r="2167" spans="12:12">
      <c r="L2167" s="1"/>
    </row>
    <row r="2168" spans="12:12">
      <c r="L2168" s="1"/>
    </row>
    <row r="2169" spans="12:12">
      <c r="L2169" s="1"/>
    </row>
    <row r="2170" spans="12:12">
      <c r="L2170" s="1"/>
    </row>
    <row r="2171" spans="12:12">
      <c r="L2171" s="1"/>
    </row>
    <row r="2172" spans="12:12">
      <c r="L2172" s="1"/>
    </row>
    <row r="2173" spans="12:12">
      <c r="L2173" s="1"/>
    </row>
    <row r="2174" spans="12:12">
      <c r="L2174" s="1"/>
    </row>
    <row r="2175" spans="12:12">
      <c r="L2175" s="1"/>
    </row>
    <row r="2176" spans="12:12">
      <c r="L2176" s="1"/>
    </row>
    <row r="2177" spans="12:12">
      <c r="L2177" s="1"/>
    </row>
    <row r="2178" spans="12:12">
      <c r="L2178" s="1"/>
    </row>
    <row r="2179" spans="12:12">
      <c r="L2179" s="1"/>
    </row>
    <row r="2180" spans="12:12">
      <c r="L2180" s="1"/>
    </row>
    <row r="2181" spans="12:12">
      <c r="L2181" s="1"/>
    </row>
    <row r="2182" spans="12:12">
      <c r="L2182" s="1"/>
    </row>
    <row r="2183" spans="12:12">
      <c r="L2183" s="1"/>
    </row>
    <row r="2184" spans="12:12">
      <c r="L2184" s="1"/>
    </row>
    <row r="2185" spans="12:12">
      <c r="L2185" s="1"/>
    </row>
    <row r="2186" spans="12:12">
      <c r="L2186" s="1"/>
    </row>
    <row r="2187" spans="12:12">
      <c r="L2187" s="1"/>
    </row>
    <row r="2188" spans="12:12">
      <c r="L2188" s="1"/>
    </row>
    <row r="2189" spans="12:12">
      <c r="L2189" s="1"/>
    </row>
    <row r="2190" spans="12:12">
      <c r="L2190" s="1"/>
    </row>
    <row r="2191" spans="12:12">
      <c r="L2191" s="1"/>
    </row>
    <row r="2192" spans="12:12">
      <c r="L2192" s="1"/>
    </row>
    <row r="2193" spans="12:12">
      <c r="L2193" s="1"/>
    </row>
    <row r="2194" spans="12:12">
      <c r="L2194" s="1"/>
    </row>
    <row r="2195" spans="12:12">
      <c r="L2195" s="1"/>
    </row>
    <row r="2196" spans="12:12">
      <c r="L2196" s="1"/>
    </row>
    <row r="2197" spans="12:12">
      <c r="L2197" s="1"/>
    </row>
    <row r="2198" spans="12:12">
      <c r="L2198" s="1"/>
    </row>
    <row r="2199" spans="12:12">
      <c r="L2199" s="1"/>
    </row>
    <row r="2200" spans="12:12">
      <c r="L2200" s="1"/>
    </row>
    <row r="2201" spans="12:12">
      <c r="L2201" s="1"/>
    </row>
    <row r="2202" spans="12:12">
      <c r="L2202" s="1"/>
    </row>
    <row r="2203" spans="12:12">
      <c r="L2203" s="1"/>
    </row>
    <row r="2204" spans="12:12">
      <c r="L2204" s="1"/>
    </row>
    <row r="2205" spans="12:12">
      <c r="L2205" s="1"/>
    </row>
    <row r="2206" spans="12:12">
      <c r="L2206" s="1"/>
    </row>
    <row r="2207" spans="12:12">
      <c r="L2207" s="1"/>
    </row>
    <row r="2208" spans="12:12">
      <c r="L2208" s="1"/>
    </row>
    <row r="2209" spans="12:12">
      <c r="L2209" s="1"/>
    </row>
    <row r="2210" spans="12:12">
      <c r="L2210" s="1"/>
    </row>
    <row r="2211" spans="12:12">
      <c r="L2211" s="1"/>
    </row>
    <row r="2212" spans="12:12">
      <c r="L2212" s="1"/>
    </row>
    <row r="2213" spans="12:12">
      <c r="L2213" s="1"/>
    </row>
    <row r="2214" spans="12:12">
      <c r="L2214" s="1"/>
    </row>
    <row r="2215" spans="12:12">
      <c r="L2215" s="1"/>
    </row>
    <row r="2216" spans="12:12">
      <c r="L2216" s="1"/>
    </row>
    <row r="2217" spans="12:12">
      <c r="L2217" s="1"/>
    </row>
    <row r="2218" spans="12:12">
      <c r="L2218" s="1"/>
    </row>
    <row r="2219" spans="12:12">
      <c r="L2219" s="1"/>
    </row>
    <row r="2220" spans="12:12">
      <c r="L2220" s="1"/>
    </row>
    <row r="2221" spans="12:12">
      <c r="L2221" s="1"/>
    </row>
    <row r="2222" spans="12:12">
      <c r="L2222" s="1"/>
    </row>
    <row r="2223" spans="12:12">
      <c r="L2223" s="1"/>
    </row>
    <row r="2224" spans="12:12">
      <c r="L2224" s="1"/>
    </row>
    <row r="2225" spans="12:12">
      <c r="L2225" s="1"/>
    </row>
    <row r="2226" spans="12:12">
      <c r="L2226" s="1"/>
    </row>
    <row r="2227" spans="12:12">
      <c r="L2227" s="1"/>
    </row>
    <row r="2228" spans="12:12">
      <c r="L2228" s="1"/>
    </row>
    <row r="2229" spans="12:12">
      <c r="L2229" s="1"/>
    </row>
    <row r="2230" spans="12:12">
      <c r="L2230" s="1"/>
    </row>
    <row r="2231" spans="12:12">
      <c r="L2231" s="1"/>
    </row>
    <row r="2232" spans="12:12">
      <c r="L2232" s="1"/>
    </row>
    <row r="2233" spans="12:12">
      <c r="L2233" s="1"/>
    </row>
    <row r="2234" spans="12:12">
      <c r="L2234" s="1"/>
    </row>
    <row r="2235" spans="12:12">
      <c r="L2235" s="1"/>
    </row>
    <row r="2236" spans="12:12">
      <c r="L2236" s="1"/>
    </row>
    <row r="2237" spans="12:12">
      <c r="L2237" s="1"/>
    </row>
    <row r="2238" spans="12:12">
      <c r="L2238" s="1"/>
    </row>
    <row r="2239" spans="12:12">
      <c r="L2239" s="1"/>
    </row>
    <row r="2240" spans="12:12">
      <c r="L2240" s="1"/>
    </row>
    <row r="2241" spans="12:12">
      <c r="L2241" s="1"/>
    </row>
    <row r="2242" spans="12:12">
      <c r="L2242" s="1"/>
    </row>
    <row r="2243" spans="12:12">
      <c r="L2243" s="1"/>
    </row>
    <row r="2244" spans="12:12">
      <c r="L2244" s="1"/>
    </row>
    <row r="2245" spans="12:12">
      <c r="L2245" s="1"/>
    </row>
    <row r="2246" spans="12:12">
      <c r="L2246" s="1"/>
    </row>
    <row r="2247" spans="12:12">
      <c r="L2247" s="1"/>
    </row>
    <row r="2248" spans="12:12">
      <c r="L2248" s="1"/>
    </row>
    <row r="2249" spans="12:12">
      <c r="L2249" s="1"/>
    </row>
    <row r="2250" spans="12:12">
      <c r="L2250" s="1"/>
    </row>
    <row r="2251" spans="12:12">
      <c r="L2251" s="1"/>
    </row>
    <row r="2252" spans="12:12">
      <c r="L2252" s="1"/>
    </row>
    <row r="2253" spans="12:12">
      <c r="L2253" s="1"/>
    </row>
    <row r="2254" spans="12:12">
      <c r="L2254" s="1"/>
    </row>
    <row r="2255" spans="12:12">
      <c r="L2255" s="1"/>
    </row>
    <row r="2256" spans="12:12">
      <c r="L2256" s="1"/>
    </row>
    <row r="2257" spans="12:12">
      <c r="L2257" s="1"/>
    </row>
    <row r="2258" spans="12:12">
      <c r="L2258" s="1"/>
    </row>
    <row r="2259" spans="12:12">
      <c r="L2259" s="1"/>
    </row>
    <row r="2260" spans="12:12">
      <c r="L2260" s="1"/>
    </row>
    <row r="2261" spans="12:12">
      <c r="L2261" s="1"/>
    </row>
    <row r="2262" spans="12:12">
      <c r="L2262" s="1"/>
    </row>
    <row r="2263" spans="12:12">
      <c r="L2263" s="1"/>
    </row>
    <row r="2264" spans="12:12">
      <c r="L2264" s="1"/>
    </row>
    <row r="2265" spans="12:12">
      <c r="L2265" s="1"/>
    </row>
    <row r="2266" spans="12:12">
      <c r="L2266" s="1"/>
    </row>
    <row r="2267" spans="12:12">
      <c r="L2267" s="1"/>
    </row>
    <row r="2268" spans="12:12">
      <c r="L2268" s="1"/>
    </row>
    <row r="2269" spans="12:12">
      <c r="L2269" s="1"/>
    </row>
    <row r="2270" spans="12:12">
      <c r="L2270" s="1"/>
    </row>
    <row r="2271" spans="12:12">
      <c r="L2271" s="1"/>
    </row>
    <row r="2272" spans="12:12">
      <c r="L2272" s="1"/>
    </row>
    <row r="2273" spans="12:12">
      <c r="L2273" s="1"/>
    </row>
    <row r="2274" spans="12:12">
      <c r="L2274" s="1"/>
    </row>
    <row r="2275" spans="12:12">
      <c r="L2275" s="1"/>
    </row>
    <row r="2276" spans="12:12">
      <c r="L2276" s="1"/>
    </row>
    <row r="2277" spans="12:12">
      <c r="L2277" s="1"/>
    </row>
    <row r="2278" spans="12:12">
      <c r="L2278" s="1"/>
    </row>
    <row r="2279" spans="12:12">
      <c r="L2279" s="1"/>
    </row>
    <row r="2280" spans="12:12">
      <c r="L2280" s="1"/>
    </row>
    <row r="2281" spans="12:12">
      <c r="L2281" s="1"/>
    </row>
    <row r="2282" spans="12:12">
      <c r="L2282" s="1"/>
    </row>
    <row r="2283" spans="12:12">
      <c r="L2283" s="1"/>
    </row>
    <row r="2284" spans="12:12">
      <c r="L2284" s="1"/>
    </row>
    <row r="2285" spans="12:12">
      <c r="L2285" s="1"/>
    </row>
    <row r="2286" spans="12:12">
      <c r="L2286" s="1"/>
    </row>
    <row r="2287" spans="12:12">
      <c r="L2287" s="1"/>
    </row>
    <row r="2288" spans="12:12">
      <c r="L2288" s="1"/>
    </row>
    <row r="2289" spans="12:12">
      <c r="L2289" s="1"/>
    </row>
    <row r="2290" spans="12:12">
      <c r="L2290" s="1"/>
    </row>
    <row r="2291" spans="12:12">
      <c r="L2291" s="1"/>
    </row>
    <row r="2292" spans="12:12">
      <c r="L2292" s="1"/>
    </row>
    <row r="2293" spans="12:12">
      <c r="L2293" s="1"/>
    </row>
    <row r="2294" spans="12:12">
      <c r="L2294" s="1"/>
    </row>
    <row r="2295" spans="12:12">
      <c r="L2295" s="1"/>
    </row>
    <row r="2296" spans="12:12">
      <c r="L2296" s="1"/>
    </row>
    <row r="2297" spans="12:12">
      <c r="L2297" s="1"/>
    </row>
    <row r="2298" spans="12:12">
      <c r="L2298" s="1"/>
    </row>
    <row r="2299" spans="12:12">
      <c r="L2299" s="1"/>
    </row>
    <row r="2300" spans="12:12">
      <c r="L2300" s="1"/>
    </row>
    <row r="2301" spans="12:12">
      <c r="L2301" s="1"/>
    </row>
    <row r="2302" spans="12:12">
      <c r="L2302" s="1"/>
    </row>
    <row r="2303" spans="12:12">
      <c r="L2303" s="1"/>
    </row>
    <row r="2304" spans="12:12">
      <c r="L2304" s="1"/>
    </row>
    <row r="2305" spans="12:12">
      <c r="L2305" s="1"/>
    </row>
    <row r="2306" spans="12:12">
      <c r="L2306" s="1"/>
    </row>
    <row r="2307" spans="12:12">
      <c r="L2307" s="1"/>
    </row>
    <row r="2308" spans="12:12">
      <c r="L2308" s="1"/>
    </row>
    <row r="2309" spans="12:12">
      <c r="L2309" s="1"/>
    </row>
    <row r="2310" spans="12:12">
      <c r="L2310" s="1"/>
    </row>
    <row r="2311" spans="12:12">
      <c r="L2311" s="1"/>
    </row>
    <row r="2312" spans="12:12">
      <c r="L2312" s="1"/>
    </row>
    <row r="2313" spans="12:12">
      <c r="L2313" s="1"/>
    </row>
    <row r="2314" spans="12:12">
      <c r="L2314" s="1"/>
    </row>
    <row r="2315" spans="12:12">
      <c r="L2315" s="1"/>
    </row>
    <row r="2316" spans="12:12">
      <c r="L2316" s="1"/>
    </row>
    <row r="2317" spans="12:12">
      <c r="L2317" s="1"/>
    </row>
    <row r="2318" spans="12:12">
      <c r="L2318" s="1"/>
    </row>
    <row r="2319" spans="12:12">
      <c r="L2319" s="1"/>
    </row>
    <row r="2320" spans="12:12">
      <c r="L2320" s="1"/>
    </row>
    <row r="2321" spans="12:12">
      <c r="L2321" s="1"/>
    </row>
    <row r="2322" spans="12:12">
      <c r="L2322" s="1"/>
    </row>
    <row r="2323" spans="12:12">
      <c r="L2323" s="1"/>
    </row>
    <row r="2324" spans="12:12">
      <c r="L2324" s="1"/>
    </row>
    <row r="2325" spans="12:12">
      <c r="L2325" s="1"/>
    </row>
    <row r="2326" spans="12:12">
      <c r="L2326" s="1"/>
    </row>
    <row r="2327" spans="12:12">
      <c r="L2327" s="1"/>
    </row>
    <row r="2328" spans="12:12">
      <c r="L2328" s="1"/>
    </row>
    <row r="2329" spans="12:12">
      <c r="L2329" s="1"/>
    </row>
    <row r="2330" spans="12:12">
      <c r="L2330" s="1"/>
    </row>
    <row r="2331" spans="12:12">
      <c r="L2331" s="1"/>
    </row>
    <row r="2332" spans="12:12">
      <c r="L2332" s="1"/>
    </row>
    <row r="2333" spans="12:12">
      <c r="L2333" s="1"/>
    </row>
    <row r="2334" spans="12:12">
      <c r="L2334" s="1"/>
    </row>
    <row r="2335" spans="12:12">
      <c r="L2335" s="1"/>
    </row>
    <row r="2336" spans="12:12">
      <c r="L2336" s="1"/>
    </row>
    <row r="2337" spans="12:12">
      <c r="L2337" s="1"/>
    </row>
    <row r="2338" spans="12:12">
      <c r="L2338" s="1"/>
    </row>
    <row r="2339" spans="12:12">
      <c r="L2339" s="1"/>
    </row>
    <row r="2340" spans="12:12">
      <c r="L2340" s="1"/>
    </row>
    <row r="2341" spans="12:12">
      <c r="L2341" s="1"/>
    </row>
    <row r="2342" spans="12:12">
      <c r="L2342" s="1"/>
    </row>
    <row r="2343" spans="12:12">
      <c r="L2343" s="1"/>
    </row>
    <row r="2344" spans="12:12">
      <c r="L2344" s="1"/>
    </row>
    <row r="2345" spans="12:12">
      <c r="L2345" s="1"/>
    </row>
    <row r="2346" spans="12:12">
      <c r="L2346" s="1"/>
    </row>
    <row r="2347" spans="12:12">
      <c r="L2347" s="1"/>
    </row>
    <row r="2348" spans="12:12">
      <c r="L2348" s="1"/>
    </row>
    <row r="2349" spans="12:12">
      <c r="L2349" s="1"/>
    </row>
    <row r="2350" spans="12:12">
      <c r="L2350" s="1"/>
    </row>
    <row r="2351" spans="12:12">
      <c r="L2351" s="1"/>
    </row>
    <row r="2352" spans="12:12">
      <c r="L2352" s="1"/>
    </row>
    <row r="2353" spans="12:12">
      <c r="L2353" s="1"/>
    </row>
    <row r="2354" spans="12:12">
      <c r="L2354" s="1"/>
    </row>
    <row r="2355" spans="12:12">
      <c r="L2355" s="1"/>
    </row>
    <row r="2356" spans="12:12">
      <c r="L2356" s="1"/>
    </row>
    <row r="2357" spans="12:12">
      <c r="L2357" s="1"/>
    </row>
    <row r="2358" spans="12:12">
      <c r="L2358" s="1"/>
    </row>
    <row r="2359" spans="12:12">
      <c r="L2359" s="1"/>
    </row>
    <row r="2360" spans="12:12">
      <c r="L2360" s="1"/>
    </row>
    <row r="2361" spans="12:12">
      <c r="L2361" s="1"/>
    </row>
    <row r="2362" spans="12:12">
      <c r="L2362" s="1"/>
    </row>
    <row r="2363" spans="12:12">
      <c r="L2363" s="1"/>
    </row>
    <row r="2364" spans="12:12">
      <c r="L2364" s="1"/>
    </row>
    <row r="2365" spans="12:12">
      <c r="L2365" s="1"/>
    </row>
    <row r="2366" spans="12:12">
      <c r="L2366" s="1"/>
    </row>
    <row r="2367" spans="12:12">
      <c r="L2367" s="1"/>
    </row>
    <row r="2368" spans="12:12">
      <c r="L2368" s="1"/>
    </row>
    <row r="2369" spans="12:12">
      <c r="L2369" s="1"/>
    </row>
    <row r="2370" spans="12:12">
      <c r="L2370" s="1"/>
    </row>
    <row r="2371" spans="12:12">
      <c r="L2371" s="1"/>
    </row>
    <row r="2372" spans="12:12">
      <c r="L2372" s="1"/>
    </row>
    <row r="2373" spans="12:12">
      <c r="L2373" s="1"/>
    </row>
    <row r="2374" spans="12:12">
      <c r="L2374" s="1"/>
    </row>
    <row r="2375" spans="12:12">
      <c r="L2375" s="1"/>
    </row>
    <row r="2376" spans="12:12">
      <c r="L2376" s="1"/>
    </row>
    <row r="2377" spans="12:12">
      <c r="L2377" s="1"/>
    </row>
    <row r="2378" spans="12:12">
      <c r="L2378" s="1"/>
    </row>
    <row r="2379" spans="12:12">
      <c r="L2379" s="1"/>
    </row>
    <row r="2380" spans="12:12">
      <c r="L2380" s="1"/>
    </row>
    <row r="2381" spans="12:12">
      <c r="L2381" s="1"/>
    </row>
    <row r="2382" spans="12:12">
      <c r="L2382" s="1"/>
    </row>
    <row r="2383" spans="12:12">
      <c r="L2383" s="1"/>
    </row>
    <row r="2384" spans="12:12">
      <c r="L2384" s="1"/>
    </row>
    <row r="2385" spans="12:12">
      <c r="L2385" s="1"/>
    </row>
    <row r="2386" spans="12:12">
      <c r="L2386" s="1"/>
    </row>
    <row r="2387" spans="12:12">
      <c r="L2387" s="1"/>
    </row>
    <row r="2388" spans="12:12">
      <c r="L2388" s="1"/>
    </row>
    <row r="2389" spans="12:12">
      <c r="L2389" s="1"/>
    </row>
    <row r="2390" spans="12:12">
      <c r="L2390" s="1"/>
    </row>
    <row r="2391" spans="12:12">
      <c r="L2391" s="1"/>
    </row>
    <row r="2392" spans="12:12">
      <c r="L2392" s="1"/>
    </row>
    <row r="2393" spans="12:12">
      <c r="L2393" s="1"/>
    </row>
    <row r="2394" spans="12:12">
      <c r="L2394" s="1"/>
    </row>
    <row r="2395" spans="12:12">
      <c r="L2395" s="1"/>
    </row>
    <row r="2396" spans="12:12">
      <c r="L2396" s="1"/>
    </row>
    <row r="2397" spans="12:12">
      <c r="L2397" s="1"/>
    </row>
    <row r="2398" spans="12:12">
      <c r="L2398" s="1"/>
    </row>
    <row r="2399" spans="12:12">
      <c r="L2399" s="1"/>
    </row>
    <row r="2400" spans="12:12">
      <c r="L2400" s="1"/>
    </row>
    <row r="2401" spans="12:12">
      <c r="L2401" s="1"/>
    </row>
    <row r="2402" spans="12:12">
      <c r="L2402" s="1"/>
    </row>
    <row r="2403" spans="12:12">
      <c r="L2403" s="1"/>
    </row>
    <row r="2404" spans="12:12">
      <c r="L2404" s="1"/>
    </row>
    <row r="2405" spans="12:12">
      <c r="L2405" s="1"/>
    </row>
    <row r="2406" spans="12:12">
      <c r="L2406" s="1"/>
    </row>
    <row r="2407" spans="12:12">
      <c r="L2407" s="1"/>
    </row>
    <row r="2408" spans="12:12">
      <c r="L2408" s="1"/>
    </row>
    <row r="2409" spans="12:12">
      <c r="L2409" s="1"/>
    </row>
    <row r="2410" spans="12:12">
      <c r="L2410" s="1"/>
    </row>
    <row r="2411" spans="12:12">
      <c r="L2411" s="1"/>
    </row>
    <row r="2412" spans="12:12">
      <c r="L2412" s="1"/>
    </row>
    <row r="2413" spans="12:12">
      <c r="L2413" s="1"/>
    </row>
    <row r="2414" spans="12:12">
      <c r="L2414" s="1"/>
    </row>
    <row r="2415" spans="12:12">
      <c r="L2415" s="1"/>
    </row>
    <row r="2416" spans="12:12">
      <c r="L2416" s="1"/>
    </row>
    <row r="2417" spans="12:12">
      <c r="L2417" s="1"/>
    </row>
    <row r="2418" spans="12:12">
      <c r="L2418" s="1"/>
    </row>
    <row r="2419" spans="12:12">
      <c r="L2419" s="1"/>
    </row>
    <row r="2420" spans="12:12">
      <c r="L2420" s="1"/>
    </row>
    <row r="2421" spans="12:12">
      <c r="L2421" s="1"/>
    </row>
    <row r="2422" spans="12:12">
      <c r="L2422" s="1"/>
    </row>
    <row r="2423" spans="12:12">
      <c r="L2423" s="1"/>
    </row>
    <row r="2424" spans="12:12">
      <c r="L2424" s="1"/>
    </row>
    <row r="2425" spans="12:12">
      <c r="L2425" s="1"/>
    </row>
    <row r="2426" spans="12:12">
      <c r="L2426" s="1"/>
    </row>
    <row r="2427" spans="12:12">
      <c r="L2427" s="1"/>
    </row>
    <row r="2428" spans="12:12">
      <c r="L2428" s="1"/>
    </row>
    <row r="2429" spans="12:12">
      <c r="L2429" s="1"/>
    </row>
    <row r="2430" spans="12:12">
      <c r="L2430" s="1"/>
    </row>
    <row r="2431" spans="12:12">
      <c r="L2431" s="1"/>
    </row>
    <row r="2432" spans="12:12">
      <c r="L2432" s="1"/>
    </row>
    <row r="2433" spans="12:12">
      <c r="L2433" s="1"/>
    </row>
    <row r="2434" spans="12:12">
      <c r="L2434" s="1"/>
    </row>
    <row r="2435" spans="12:12">
      <c r="L2435" s="1"/>
    </row>
    <row r="2436" spans="12:12">
      <c r="L2436" s="1"/>
    </row>
    <row r="2437" spans="12:12">
      <c r="L2437" s="1"/>
    </row>
    <row r="2438" spans="12:12">
      <c r="L2438" s="1"/>
    </row>
    <row r="2439" spans="12:12">
      <c r="L2439" s="1"/>
    </row>
    <row r="2440" spans="12:12">
      <c r="L2440" s="1"/>
    </row>
    <row r="2441" spans="12:12">
      <c r="L2441" s="1"/>
    </row>
    <row r="2442" spans="12:12">
      <c r="L2442" s="1"/>
    </row>
    <row r="2443" spans="12:12">
      <c r="L2443" s="1"/>
    </row>
    <row r="2444" spans="12:12">
      <c r="L2444" s="1"/>
    </row>
    <row r="2445" spans="12:12">
      <c r="L2445" s="1"/>
    </row>
    <row r="2446" spans="12:12">
      <c r="L2446" s="1"/>
    </row>
    <row r="2447" spans="12:12">
      <c r="L2447" s="1"/>
    </row>
    <row r="2448" spans="12:12">
      <c r="L2448" s="1"/>
    </row>
    <row r="2449" spans="12:12">
      <c r="L2449" s="1"/>
    </row>
    <row r="2450" spans="12:12">
      <c r="L2450" s="1"/>
    </row>
    <row r="2451" spans="12:12">
      <c r="L2451" s="1"/>
    </row>
    <row r="2452" spans="12:12">
      <c r="L2452" s="1"/>
    </row>
    <row r="2453" spans="12:12">
      <c r="L2453" s="1"/>
    </row>
    <row r="2454" spans="12:12">
      <c r="L2454" s="1"/>
    </row>
    <row r="2455" spans="12:12">
      <c r="L2455" s="1"/>
    </row>
    <row r="2456" spans="12:12">
      <c r="L2456" s="1"/>
    </row>
    <row r="2457" spans="12:12">
      <c r="L2457" s="1"/>
    </row>
    <row r="2458" spans="12:12">
      <c r="L2458" s="1"/>
    </row>
    <row r="2459" spans="12:12">
      <c r="L2459" s="1"/>
    </row>
    <row r="2460" spans="12:12">
      <c r="L2460" s="1"/>
    </row>
    <row r="2461" spans="12:12">
      <c r="L2461" s="1"/>
    </row>
    <row r="2462" spans="12:12">
      <c r="L2462" s="1"/>
    </row>
    <row r="2463" spans="12:12">
      <c r="L2463" s="1"/>
    </row>
    <row r="2464" spans="12:12">
      <c r="L2464" s="1"/>
    </row>
    <row r="2465" spans="12:12">
      <c r="L2465" s="1"/>
    </row>
    <row r="2466" spans="12:12">
      <c r="L2466" s="1"/>
    </row>
    <row r="2467" spans="12:12">
      <c r="L2467" s="1"/>
    </row>
    <row r="2468" spans="12:12">
      <c r="L2468" s="1"/>
    </row>
    <row r="2469" spans="12:12">
      <c r="L2469" s="1"/>
    </row>
    <row r="2470" spans="12:12">
      <c r="L2470" s="1"/>
    </row>
    <row r="2471" spans="12:12">
      <c r="L2471" s="1"/>
    </row>
    <row r="2472" spans="12:12">
      <c r="L2472" s="1"/>
    </row>
    <row r="2473" spans="12:12">
      <c r="L2473" s="1"/>
    </row>
    <row r="2474" spans="12:12">
      <c r="L2474" s="1"/>
    </row>
    <row r="2475" spans="12:12">
      <c r="L2475" s="1"/>
    </row>
    <row r="2476" spans="12:12">
      <c r="L2476" s="1"/>
    </row>
    <row r="2477" spans="12:12">
      <c r="L2477" s="1"/>
    </row>
    <row r="2478" spans="12:12">
      <c r="L2478" s="1"/>
    </row>
    <row r="2479" spans="12:12">
      <c r="L2479" s="1"/>
    </row>
    <row r="2480" spans="12:12">
      <c r="L2480" s="1"/>
    </row>
    <row r="2481" spans="12:12">
      <c r="L2481" s="1"/>
    </row>
    <row r="2482" spans="12:12">
      <c r="L2482" s="1"/>
    </row>
    <row r="2483" spans="12:12">
      <c r="L2483" s="1"/>
    </row>
    <row r="2484" spans="12:12">
      <c r="L2484" s="1"/>
    </row>
    <row r="2485" spans="12:12">
      <c r="L2485" s="1"/>
    </row>
    <row r="2486" spans="12:12">
      <c r="L2486" s="1"/>
    </row>
    <row r="2487" spans="12:12">
      <c r="L2487" s="1"/>
    </row>
    <row r="2488" spans="12:12">
      <c r="L2488" s="1"/>
    </row>
    <row r="2489" spans="12:12">
      <c r="L2489" s="1"/>
    </row>
    <row r="2490" spans="12:12">
      <c r="L2490" s="1"/>
    </row>
    <row r="2491" spans="12:12">
      <c r="L2491" s="1"/>
    </row>
    <row r="2492" spans="12:12">
      <c r="L2492" s="1"/>
    </row>
    <row r="2493" spans="12:12">
      <c r="L2493" s="1"/>
    </row>
    <row r="2494" spans="12:12">
      <c r="L2494" s="1"/>
    </row>
    <row r="2495" spans="12:12">
      <c r="L2495" s="1"/>
    </row>
    <row r="2496" spans="12:12">
      <c r="L2496" s="1"/>
    </row>
    <row r="2497" spans="12:12">
      <c r="L2497" s="1"/>
    </row>
    <row r="2498" spans="12:12">
      <c r="L2498" s="1"/>
    </row>
    <row r="2499" spans="12:12">
      <c r="L2499" s="1"/>
    </row>
    <row r="2500" spans="12:12">
      <c r="L2500" s="1"/>
    </row>
    <row r="2501" spans="12:12">
      <c r="L2501" s="1"/>
    </row>
    <row r="2502" spans="12:12">
      <c r="L2502" s="1"/>
    </row>
    <row r="2503" spans="12:12">
      <c r="L2503" s="1"/>
    </row>
    <row r="2504" spans="12:12">
      <c r="L2504" s="1"/>
    </row>
    <row r="2505" spans="12:12">
      <c r="L2505" s="1"/>
    </row>
    <row r="2506" spans="12:12">
      <c r="L2506" s="1"/>
    </row>
    <row r="2507" spans="12:12">
      <c r="L2507" s="1"/>
    </row>
    <row r="2508" spans="12:12">
      <c r="L2508" s="1"/>
    </row>
    <row r="2509" spans="12:12">
      <c r="L2509" s="1"/>
    </row>
    <row r="2510" spans="12:12">
      <c r="L2510" s="1"/>
    </row>
    <row r="2511" spans="12:12">
      <c r="L2511" s="1"/>
    </row>
    <row r="2512" spans="12:12">
      <c r="L2512" s="1"/>
    </row>
    <row r="2513" spans="12:12">
      <c r="L2513" s="1"/>
    </row>
    <row r="2514" spans="12:12">
      <c r="L2514" s="1"/>
    </row>
    <row r="2515" spans="12:12">
      <c r="L2515" s="1"/>
    </row>
    <row r="2516" spans="12:12">
      <c r="L2516" s="1"/>
    </row>
    <row r="2517" spans="12:12">
      <c r="L2517" s="1"/>
    </row>
    <row r="2518" spans="12:12">
      <c r="L2518" s="1"/>
    </row>
    <row r="2519" spans="12:12">
      <c r="L2519" s="1"/>
    </row>
    <row r="2520" spans="12:12">
      <c r="L2520" s="1"/>
    </row>
    <row r="2521" spans="12:12">
      <c r="L2521" s="1"/>
    </row>
    <row r="2522" spans="12:12">
      <c r="L2522" s="1"/>
    </row>
    <row r="2523" spans="12:12">
      <c r="L2523" s="1"/>
    </row>
    <row r="2524" spans="12:12">
      <c r="L2524" s="1"/>
    </row>
    <row r="2525" spans="12:12">
      <c r="L2525" s="1"/>
    </row>
    <row r="2526" spans="12:12">
      <c r="L2526" s="1"/>
    </row>
    <row r="2527" spans="12:12">
      <c r="L2527" s="1"/>
    </row>
    <row r="2528" spans="12:12">
      <c r="L2528" s="1"/>
    </row>
    <row r="2529" spans="12:12">
      <c r="L2529" s="1"/>
    </row>
    <row r="2530" spans="12:12">
      <c r="L2530" s="1"/>
    </row>
    <row r="2531" spans="12:12">
      <c r="L2531" s="1"/>
    </row>
    <row r="2532" spans="12:12">
      <c r="L2532" s="1"/>
    </row>
    <row r="2533" spans="12:12">
      <c r="L2533" s="1"/>
    </row>
    <row r="2534" spans="12:12">
      <c r="L2534" s="1"/>
    </row>
    <row r="2535" spans="12:12">
      <c r="L2535" s="1"/>
    </row>
    <row r="2536" spans="12:12">
      <c r="L2536" s="1"/>
    </row>
    <row r="2537" spans="12:12">
      <c r="L2537" s="1"/>
    </row>
    <row r="2538" spans="12:12">
      <c r="L2538" s="1"/>
    </row>
    <row r="2539" spans="12:12">
      <c r="L2539" s="1"/>
    </row>
    <row r="2540" spans="12:12">
      <c r="L2540" s="1"/>
    </row>
    <row r="2541" spans="12:12">
      <c r="L2541" s="1"/>
    </row>
    <row r="2542" spans="12:12">
      <c r="L2542" s="1"/>
    </row>
    <row r="2543" spans="12:12">
      <c r="L2543" s="1"/>
    </row>
    <row r="2544" spans="12:12">
      <c r="L2544" s="1"/>
    </row>
    <row r="2545" spans="12:12">
      <c r="L2545" s="1"/>
    </row>
    <row r="2546" spans="12:12">
      <c r="L2546" s="1"/>
    </row>
    <row r="2547" spans="12:12">
      <c r="L2547" s="1"/>
    </row>
    <row r="2548" spans="12:12">
      <c r="L2548" s="1"/>
    </row>
    <row r="2549" spans="12:12">
      <c r="L2549" s="1"/>
    </row>
    <row r="2550" spans="12:12">
      <c r="L2550" s="1"/>
    </row>
    <row r="2551" spans="12:12">
      <c r="L2551" s="1"/>
    </row>
    <row r="2552" spans="12:12">
      <c r="L2552" s="1"/>
    </row>
    <row r="2553" spans="12:12">
      <c r="L2553" s="1"/>
    </row>
    <row r="2554" spans="12:12">
      <c r="L2554" s="1"/>
    </row>
    <row r="2555" spans="12:12">
      <c r="L2555" s="1"/>
    </row>
    <row r="2556" spans="12:12">
      <c r="L2556" s="1"/>
    </row>
    <row r="2557" spans="12:12">
      <c r="L2557" s="1"/>
    </row>
    <row r="2558" spans="12:12">
      <c r="L2558" s="1"/>
    </row>
    <row r="2559" spans="12:12">
      <c r="L2559" s="1"/>
    </row>
    <row r="2560" spans="12:12">
      <c r="L2560" s="1"/>
    </row>
    <row r="2561" spans="12:12">
      <c r="L2561" s="1"/>
    </row>
    <row r="2562" spans="12:12">
      <c r="L2562" s="1"/>
    </row>
    <row r="2563" spans="12:12">
      <c r="L2563" s="1"/>
    </row>
    <row r="2564" spans="12:12">
      <c r="L2564" s="1"/>
    </row>
    <row r="2565" spans="12:12">
      <c r="L2565" s="1"/>
    </row>
    <row r="2566" spans="12:12">
      <c r="L2566" s="1"/>
    </row>
    <row r="2567" spans="12:12">
      <c r="L2567" s="1"/>
    </row>
    <row r="2568" spans="12:12">
      <c r="L2568" s="1"/>
    </row>
    <row r="2569" spans="12:12">
      <c r="L2569" s="1"/>
    </row>
    <row r="2570" spans="12:12">
      <c r="L2570" s="1"/>
    </row>
    <row r="2571" spans="12:12">
      <c r="L2571" s="1"/>
    </row>
    <row r="2572" spans="12:12">
      <c r="L2572" s="1"/>
    </row>
    <row r="2573" spans="12:12">
      <c r="L2573" s="1"/>
    </row>
    <row r="2574" spans="12:12">
      <c r="L2574" s="1"/>
    </row>
    <row r="2575" spans="12:12">
      <c r="L2575" s="1"/>
    </row>
    <row r="2576" spans="12:12">
      <c r="L2576" s="1"/>
    </row>
    <row r="2577" spans="12:12">
      <c r="L2577" s="1"/>
    </row>
    <row r="2578" spans="12:12">
      <c r="L2578" s="1"/>
    </row>
    <row r="2579" spans="12:12">
      <c r="L2579" s="1"/>
    </row>
    <row r="2580" spans="12:12">
      <c r="L2580" s="1"/>
    </row>
    <row r="2581" spans="12:12">
      <c r="L2581" s="1"/>
    </row>
    <row r="2582" spans="12:12">
      <c r="L2582" s="1"/>
    </row>
    <row r="2583" spans="12:12">
      <c r="L2583" s="1"/>
    </row>
    <row r="2584" spans="12:12">
      <c r="L2584" s="1"/>
    </row>
    <row r="2585" spans="12:12">
      <c r="L2585" s="1"/>
    </row>
    <row r="2586" spans="12:12">
      <c r="L2586" s="1"/>
    </row>
    <row r="2587" spans="12:12">
      <c r="L2587" s="1"/>
    </row>
    <row r="2588" spans="12:12">
      <c r="L2588" s="1"/>
    </row>
    <row r="2589" spans="12:12">
      <c r="L2589" s="1"/>
    </row>
    <row r="2590" spans="12:12">
      <c r="L2590" s="1"/>
    </row>
    <row r="2591" spans="12:12">
      <c r="L2591" s="1"/>
    </row>
    <row r="2592" spans="12:12">
      <c r="L2592" s="1"/>
    </row>
    <row r="2593" spans="12:12">
      <c r="L2593" s="1"/>
    </row>
    <row r="2594" spans="12:12">
      <c r="L2594" s="1"/>
    </row>
    <row r="2595" spans="12:12">
      <c r="L2595" s="1"/>
    </row>
    <row r="2596" spans="12:12">
      <c r="L2596" s="1"/>
    </row>
    <row r="2597" spans="12:12">
      <c r="L2597" s="1"/>
    </row>
    <row r="2598" spans="12:12">
      <c r="L2598" s="1"/>
    </row>
    <row r="2599" spans="12:12">
      <c r="L2599" s="1"/>
    </row>
    <row r="2600" spans="12:12">
      <c r="L2600" s="1"/>
    </row>
    <row r="2601" spans="12:12">
      <c r="L2601" s="1"/>
    </row>
    <row r="2602" spans="12:12">
      <c r="L2602" s="1"/>
    </row>
    <row r="2603" spans="12:12">
      <c r="L2603" s="1"/>
    </row>
    <row r="2604" spans="12:12">
      <c r="L2604" s="1"/>
    </row>
    <row r="2605" spans="12:12">
      <c r="L2605" s="1"/>
    </row>
    <row r="2606" spans="12:12">
      <c r="L2606" s="1"/>
    </row>
    <row r="2607" spans="12:12">
      <c r="L2607" s="1"/>
    </row>
    <row r="2608" spans="12:12">
      <c r="L2608" s="1"/>
    </row>
    <row r="2609" spans="12:12">
      <c r="L2609" s="1"/>
    </row>
    <row r="2610" spans="12:12">
      <c r="L2610" s="1"/>
    </row>
    <row r="2611" spans="12:12">
      <c r="L2611" s="1"/>
    </row>
    <row r="2612" spans="12:12">
      <c r="L2612" s="1"/>
    </row>
    <row r="2613" spans="12:12">
      <c r="L2613" s="1"/>
    </row>
    <row r="2614" spans="12:12">
      <c r="L2614" s="1"/>
    </row>
    <row r="2615" spans="12:12">
      <c r="L2615" s="1"/>
    </row>
    <row r="2616" spans="12:12">
      <c r="L2616" s="1"/>
    </row>
    <row r="2617" spans="12:12">
      <c r="L2617" s="1"/>
    </row>
    <row r="2618" spans="12:12">
      <c r="L2618" s="1"/>
    </row>
    <row r="2619" spans="12:12">
      <c r="L2619" s="1"/>
    </row>
    <row r="2620" spans="12:12">
      <c r="L2620" s="1"/>
    </row>
    <row r="2621" spans="12:12">
      <c r="L2621" s="1"/>
    </row>
    <row r="2622" spans="12:12">
      <c r="L2622" s="1"/>
    </row>
    <row r="2623" spans="12:12">
      <c r="L2623" s="1"/>
    </row>
    <row r="2624" spans="12:12">
      <c r="L2624" s="1"/>
    </row>
    <row r="2625" spans="12:12">
      <c r="L2625" s="1"/>
    </row>
    <row r="2626" spans="12:12">
      <c r="L2626" s="1"/>
    </row>
    <row r="2627" spans="12:12">
      <c r="L2627" s="1"/>
    </row>
    <row r="2628" spans="12:12">
      <c r="L2628" s="1"/>
    </row>
    <row r="2629" spans="12:12">
      <c r="L2629" s="1"/>
    </row>
    <row r="2630" spans="12:12">
      <c r="L2630" s="1"/>
    </row>
    <row r="2631" spans="12:12">
      <c r="L2631" s="1"/>
    </row>
    <row r="2632" spans="12:12">
      <c r="L2632" s="1"/>
    </row>
    <row r="2633" spans="12:12">
      <c r="L2633" s="1"/>
    </row>
    <row r="2634" spans="12:12">
      <c r="L2634" s="1"/>
    </row>
    <row r="2635" spans="12:12">
      <c r="L2635" s="1"/>
    </row>
    <row r="2636" spans="12:12">
      <c r="L2636" s="1"/>
    </row>
    <row r="2637" spans="12:12">
      <c r="L2637" s="1"/>
    </row>
    <row r="2638" spans="12:12">
      <c r="L2638" s="1"/>
    </row>
    <row r="2639" spans="12:12">
      <c r="L2639" s="1"/>
    </row>
    <row r="2640" spans="12:12">
      <c r="L2640" s="1"/>
    </row>
    <row r="2641" spans="12:12">
      <c r="L2641" s="1"/>
    </row>
    <row r="2642" spans="12:12">
      <c r="L2642" s="1"/>
    </row>
    <row r="2643" spans="12:12">
      <c r="L2643" s="1"/>
    </row>
    <row r="2644" spans="12:12">
      <c r="L2644" s="1"/>
    </row>
    <row r="2645" spans="12:12">
      <c r="L2645" s="1"/>
    </row>
    <row r="2646" spans="12:12">
      <c r="L2646" s="1"/>
    </row>
    <row r="2647" spans="12:12">
      <c r="L2647" s="1"/>
    </row>
    <row r="2648" spans="12:12">
      <c r="L2648" s="1"/>
    </row>
    <row r="2649" spans="12:12">
      <c r="L2649" s="1"/>
    </row>
    <row r="2650" spans="12:12">
      <c r="L2650" s="1"/>
    </row>
    <row r="2651" spans="12:12">
      <c r="L2651" s="1"/>
    </row>
    <row r="2652" spans="12:12">
      <c r="L2652" s="1"/>
    </row>
    <row r="2653" spans="12:12">
      <c r="L2653" s="1"/>
    </row>
    <row r="2654" spans="12:12">
      <c r="L2654" s="1"/>
    </row>
    <row r="2655" spans="12:12">
      <c r="L2655" s="1"/>
    </row>
    <row r="2656" spans="12:12">
      <c r="L2656" s="1"/>
    </row>
    <row r="2657" spans="12:12">
      <c r="L2657" s="1"/>
    </row>
    <row r="2658" spans="12:12">
      <c r="L2658" s="1"/>
    </row>
    <row r="2659" spans="12:12">
      <c r="L2659" s="1"/>
    </row>
    <row r="2660" spans="12:12">
      <c r="L2660" s="1"/>
    </row>
    <row r="2661" spans="12:12">
      <c r="L2661" s="1"/>
    </row>
    <row r="2662" spans="12:12">
      <c r="L2662" s="1"/>
    </row>
    <row r="2663" spans="12:12">
      <c r="L2663" s="1"/>
    </row>
    <row r="2664" spans="12:12">
      <c r="L2664" s="1"/>
    </row>
    <row r="2665" spans="12:12">
      <c r="L2665" s="1"/>
    </row>
    <row r="2666" spans="12:12">
      <c r="L2666" s="1"/>
    </row>
    <row r="2667" spans="12:12">
      <c r="L2667" s="1"/>
    </row>
    <row r="2668" spans="12:12">
      <c r="L2668" s="1"/>
    </row>
    <row r="2669" spans="12:12">
      <c r="L2669" s="1"/>
    </row>
    <row r="2670" spans="12:12">
      <c r="L2670" s="1"/>
    </row>
    <row r="2671" spans="12:12">
      <c r="L2671" s="1"/>
    </row>
    <row r="2672" spans="12:12">
      <c r="L2672" s="1"/>
    </row>
    <row r="2673" spans="12:12">
      <c r="L2673" s="1"/>
    </row>
    <row r="2674" spans="12:12">
      <c r="L2674" s="1"/>
    </row>
    <row r="2675" spans="12:12">
      <c r="L2675" s="1"/>
    </row>
    <row r="2676" spans="12:12">
      <c r="L2676" s="1"/>
    </row>
    <row r="2677" spans="12:12">
      <c r="L2677" s="1"/>
    </row>
    <row r="2678" spans="12:12">
      <c r="L2678" s="1"/>
    </row>
    <row r="2679" spans="12:12">
      <c r="L2679" s="1"/>
    </row>
    <row r="2680" spans="12:12">
      <c r="L2680" s="1"/>
    </row>
    <row r="2681" spans="12:12">
      <c r="L2681" s="1"/>
    </row>
    <row r="2682" spans="12:12">
      <c r="L2682" s="1"/>
    </row>
    <row r="2683" spans="12:12">
      <c r="L2683" s="1"/>
    </row>
    <row r="2684" spans="12:12">
      <c r="L2684" s="1"/>
    </row>
    <row r="2685" spans="12:12">
      <c r="L2685" s="1"/>
    </row>
    <row r="2686" spans="12:12">
      <c r="L2686" s="1"/>
    </row>
    <row r="2687" spans="12:12">
      <c r="L2687" s="1"/>
    </row>
    <row r="2688" spans="12:12">
      <c r="L2688" s="1"/>
    </row>
    <row r="2689" spans="12:12">
      <c r="L2689" s="1"/>
    </row>
    <row r="2690" spans="12:12">
      <c r="L2690" s="1"/>
    </row>
    <row r="2691" spans="12:12">
      <c r="L2691" s="1"/>
    </row>
    <row r="2692" spans="12:12">
      <c r="L2692" s="1"/>
    </row>
    <row r="2693" spans="12:12">
      <c r="L2693" s="1"/>
    </row>
    <row r="2694" spans="12:12">
      <c r="L2694" s="1"/>
    </row>
    <row r="2695" spans="12:12">
      <c r="L2695" s="1"/>
    </row>
    <row r="2696" spans="12:12">
      <c r="L2696" s="1"/>
    </row>
    <row r="2697" spans="12:12">
      <c r="L2697" s="1"/>
    </row>
    <row r="2698" spans="12:12">
      <c r="L2698" s="1"/>
    </row>
    <row r="2699" spans="12:12">
      <c r="L2699" s="1"/>
    </row>
    <row r="2700" spans="12:12">
      <c r="L2700" s="1"/>
    </row>
    <row r="2701" spans="12:12">
      <c r="L2701" s="1"/>
    </row>
    <row r="2702" spans="12:12">
      <c r="L2702" s="1"/>
    </row>
    <row r="2703" spans="12:12">
      <c r="L2703" s="1"/>
    </row>
    <row r="2704" spans="12:12">
      <c r="L2704" s="1"/>
    </row>
    <row r="2705" spans="12:12">
      <c r="L2705" s="1"/>
    </row>
    <row r="2706" spans="12:12">
      <c r="L2706" s="1"/>
    </row>
    <row r="2707" spans="12:12">
      <c r="L2707" s="1"/>
    </row>
    <row r="2708" spans="12:12">
      <c r="L2708" s="1"/>
    </row>
    <row r="2709" spans="12:12">
      <c r="L2709" s="1"/>
    </row>
    <row r="2710" spans="12:12">
      <c r="L2710" s="1"/>
    </row>
    <row r="2711" spans="12:12">
      <c r="L2711" s="1"/>
    </row>
    <row r="2712" spans="12:12">
      <c r="L2712" s="1"/>
    </row>
    <row r="2713" spans="12:12">
      <c r="L2713" s="1"/>
    </row>
    <row r="2714" spans="12:12">
      <c r="L2714" s="1"/>
    </row>
    <row r="2715" spans="12:12">
      <c r="L2715" s="1"/>
    </row>
    <row r="2716" spans="12:12">
      <c r="L2716" s="1"/>
    </row>
    <row r="2717" spans="12:12">
      <c r="L2717" s="1"/>
    </row>
    <row r="2718" spans="12:12">
      <c r="L2718" s="1"/>
    </row>
    <row r="2719" spans="12:12">
      <c r="L2719" s="1"/>
    </row>
    <row r="2720" spans="12:12">
      <c r="L2720" s="1"/>
    </row>
    <row r="2721" spans="12:12">
      <c r="L2721" s="1"/>
    </row>
    <row r="2722" spans="12:12">
      <c r="L2722" s="1"/>
    </row>
    <row r="2723" spans="12:12">
      <c r="L2723" s="1"/>
    </row>
    <row r="2724" spans="12:12">
      <c r="L2724" s="1"/>
    </row>
    <row r="2725" spans="12:12">
      <c r="L2725" s="1"/>
    </row>
    <row r="2726" spans="12:12">
      <c r="L2726" s="1"/>
    </row>
    <row r="2727" spans="12:12">
      <c r="L2727" s="1"/>
    </row>
    <row r="2728" spans="12:12">
      <c r="L2728" s="1"/>
    </row>
    <row r="2729" spans="12:12">
      <c r="L2729" s="1"/>
    </row>
    <row r="2730" spans="12:12">
      <c r="L2730" s="1"/>
    </row>
    <row r="2731" spans="12:12">
      <c r="L2731" s="1"/>
    </row>
    <row r="2732" spans="12:12">
      <c r="L2732" s="1"/>
    </row>
    <row r="2733" spans="12:12">
      <c r="L2733" s="1"/>
    </row>
    <row r="2734" spans="12:12">
      <c r="L2734" s="1"/>
    </row>
    <row r="2735" spans="12:12">
      <c r="L2735" s="1"/>
    </row>
    <row r="2736" spans="12:12">
      <c r="L2736" s="1"/>
    </row>
    <row r="2737" spans="12:12">
      <c r="L2737" s="1"/>
    </row>
    <row r="2738" spans="12:12">
      <c r="L2738" s="1"/>
    </row>
    <row r="2739" spans="12:12">
      <c r="L2739" s="1"/>
    </row>
    <row r="2740" spans="12:12">
      <c r="L2740" s="1"/>
    </row>
    <row r="2741" spans="12:12">
      <c r="L2741" s="1"/>
    </row>
    <row r="2742" spans="12:12">
      <c r="L2742" s="1"/>
    </row>
    <row r="2743" spans="12:12">
      <c r="L2743" s="1"/>
    </row>
    <row r="2744" spans="12:12">
      <c r="L2744" s="1"/>
    </row>
    <row r="2745" spans="12:12">
      <c r="L2745" s="1"/>
    </row>
    <row r="2746" spans="12:12">
      <c r="L2746" s="1"/>
    </row>
    <row r="2747" spans="12:12">
      <c r="L2747" s="1"/>
    </row>
    <row r="2748" spans="12:12">
      <c r="L2748" s="1"/>
    </row>
    <row r="2749" spans="12:12">
      <c r="L2749" s="1"/>
    </row>
    <row r="2750" spans="12:12">
      <c r="L2750" s="1"/>
    </row>
    <row r="2751" spans="12:12">
      <c r="L2751" s="1"/>
    </row>
    <row r="2752" spans="12:12">
      <c r="L2752" s="1"/>
    </row>
    <row r="2753" spans="12:12">
      <c r="L2753" s="1"/>
    </row>
    <row r="2754" spans="12:12">
      <c r="L2754" s="1"/>
    </row>
    <row r="2755" spans="12:12">
      <c r="L2755" s="1"/>
    </row>
    <row r="2756" spans="12:12">
      <c r="L2756" s="1"/>
    </row>
    <row r="2757" spans="12:12">
      <c r="L2757" s="1"/>
    </row>
    <row r="2758" spans="12:12">
      <c r="L2758" s="1"/>
    </row>
    <row r="2759" spans="12:12">
      <c r="L2759" s="1"/>
    </row>
    <row r="2760" spans="12:12">
      <c r="L2760" s="1"/>
    </row>
    <row r="2761" spans="12:12">
      <c r="L2761" s="1"/>
    </row>
    <row r="2762" spans="12:12">
      <c r="L2762" s="1"/>
    </row>
    <row r="2763" spans="12:12">
      <c r="L2763" s="1"/>
    </row>
    <row r="2764" spans="12:12">
      <c r="L2764" s="1"/>
    </row>
    <row r="2765" spans="12:12">
      <c r="L2765" s="1"/>
    </row>
    <row r="2766" spans="12:12">
      <c r="L2766" s="1"/>
    </row>
    <row r="2767" spans="12:12">
      <c r="L2767" s="1"/>
    </row>
    <row r="2768" spans="12:12">
      <c r="L2768" s="1"/>
    </row>
    <row r="2769" spans="12:12">
      <c r="L2769" s="1"/>
    </row>
    <row r="2770" spans="12:12">
      <c r="L2770" s="1"/>
    </row>
    <row r="2771" spans="12:12">
      <c r="L2771" s="1"/>
    </row>
    <row r="2772" spans="12:12">
      <c r="L2772" s="1"/>
    </row>
    <row r="2773" spans="12:12">
      <c r="L2773" s="1"/>
    </row>
    <row r="2774" spans="12:12">
      <c r="L2774" s="1"/>
    </row>
    <row r="2775" spans="12:12">
      <c r="L2775" s="1"/>
    </row>
    <row r="2776" spans="12:12">
      <c r="L2776" s="1"/>
    </row>
    <row r="2777" spans="12:12">
      <c r="L2777" s="1"/>
    </row>
    <row r="2778" spans="12:12">
      <c r="L2778" s="1"/>
    </row>
    <row r="2779" spans="12:12">
      <c r="L2779" s="1"/>
    </row>
    <row r="2780" spans="12:12">
      <c r="L2780" s="1"/>
    </row>
    <row r="2781" spans="12:12">
      <c r="L2781" s="1"/>
    </row>
    <row r="2782" spans="12:12">
      <c r="L2782" s="1"/>
    </row>
    <row r="2783" spans="12:12">
      <c r="L2783" s="1"/>
    </row>
    <row r="2784" spans="12:12">
      <c r="L2784" s="1"/>
    </row>
    <row r="2785" spans="12:12">
      <c r="L2785" s="1"/>
    </row>
    <row r="2786" spans="12:12">
      <c r="L2786" s="1"/>
    </row>
    <row r="2787" spans="12:12">
      <c r="L2787" s="1"/>
    </row>
    <row r="2788" spans="12:12">
      <c r="L2788" s="1"/>
    </row>
    <row r="2789" spans="12:12">
      <c r="L2789" s="1"/>
    </row>
    <row r="2790" spans="12:12">
      <c r="L2790" s="1"/>
    </row>
    <row r="2791" spans="12:12">
      <c r="L2791" s="1"/>
    </row>
    <row r="2792" spans="12:12">
      <c r="L2792" s="1"/>
    </row>
    <row r="2793" spans="12:12">
      <c r="L2793" s="1"/>
    </row>
    <row r="2794" spans="12:12">
      <c r="L2794" s="1"/>
    </row>
    <row r="2795" spans="12:12">
      <c r="L2795" s="1"/>
    </row>
    <row r="2796" spans="12:12">
      <c r="L2796" s="1"/>
    </row>
    <row r="2797" spans="12:12">
      <c r="L2797" s="1"/>
    </row>
    <row r="2798" spans="12:12">
      <c r="L2798" s="1"/>
    </row>
    <row r="2799" spans="12:12">
      <c r="L2799" s="1"/>
    </row>
    <row r="2800" spans="12:12">
      <c r="L2800" s="1"/>
    </row>
    <row r="2801" spans="12:12">
      <c r="L2801" s="1"/>
    </row>
    <row r="2802" spans="12:12">
      <c r="L2802" s="1"/>
    </row>
    <row r="2803" spans="12:12">
      <c r="L2803" s="1"/>
    </row>
    <row r="2804" spans="12:12">
      <c r="L2804" s="1"/>
    </row>
    <row r="2805" spans="12:12">
      <c r="L2805" s="1"/>
    </row>
    <row r="2806" spans="12:12">
      <c r="L2806" s="1"/>
    </row>
    <row r="2807" spans="12:12">
      <c r="L2807" s="1"/>
    </row>
    <row r="2808" spans="12:12">
      <c r="L2808" s="1"/>
    </row>
    <row r="2809" spans="12:12">
      <c r="L2809" s="1"/>
    </row>
    <row r="2810" spans="12:12">
      <c r="L2810" s="1"/>
    </row>
    <row r="2811" spans="12:12">
      <c r="L2811" s="1"/>
    </row>
    <row r="2812" spans="12:12">
      <c r="L2812" s="1"/>
    </row>
    <row r="2813" spans="12:12">
      <c r="L2813" s="1"/>
    </row>
    <row r="2814" spans="12:12">
      <c r="L2814" s="1"/>
    </row>
    <row r="2815" spans="12:12">
      <c r="L2815" s="1"/>
    </row>
    <row r="2816" spans="12:12">
      <c r="L2816" s="1"/>
    </row>
    <row r="2817" spans="12:12">
      <c r="L2817" s="1"/>
    </row>
    <row r="2818" spans="12:12">
      <c r="L2818" s="1"/>
    </row>
    <row r="2819" spans="12:12">
      <c r="L2819" s="1"/>
    </row>
    <row r="2820" spans="12:12">
      <c r="L2820" s="1"/>
    </row>
    <row r="2821" spans="12:12">
      <c r="L2821" s="1"/>
    </row>
    <row r="2822" spans="12:12">
      <c r="L2822" s="1"/>
    </row>
    <row r="2823" spans="12:12">
      <c r="L2823" s="1"/>
    </row>
    <row r="2824" spans="12:12">
      <c r="L2824" s="1"/>
    </row>
    <row r="2825" spans="12:12">
      <c r="L2825" s="1"/>
    </row>
    <row r="2826" spans="12:12">
      <c r="L2826" s="1"/>
    </row>
    <row r="2827" spans="12:12">
      <c r="L2827" s="1"/>
    </row>
    <row r="2828" spans="12:12">
      <c r="L2828" s="1"/>
    </row>
    <row r="2829" spans="12:12">
      <c r="L2829" s="1"/>
    </row>
    <row r="2830" spans="12:12">
      <c r="L2830" s="1"/>
    </row>
    <row r="2831" spans="12:12">
      <c r="L2831" s="1"/>
    </row>
    <row r="2832" spans="12:12">
      <c r="L2832" s="1"/>
    </row>
    <row r="2833" spans="12:12">
      <c r="L2833" s="1"/>
    </row>
    <row r="2834" spans="12:12">
      <c r="L2834" s="1"/>
    </row>
    <row r="2835" spans="12:12">
      <c r="L2835" s="1"/>
    </row>
    <row r="2836" spans="12:12">
      <c r="L2836" s="1"/>
    </row>
    <row r="2837" spans="12:12">
      <c r="L2837" s="1"/>
    </row>
    <row r="2838" spans="12:12">
      <c r="L2838" s="1"/>
    </row>
    <row r="2839" spans="12:12">
      <c r="L2839" s="1"/>
    </row>
    <row r="2840" spans="12:12">
      <c r="L2840" s="1"/>
    </row>
    <row r="2841" spans="12:12">
      <c r="L2841" s="1"/>
    </row>
    <row r="2842" spans="12:12">
      <c r="L2842" s="1"/>
    </row>
    <row r="2843" spans="12:12">
      <c r="L2843" s="1"/>
    </row>
    <row r="2844" spans="12:12">
      <c r="L2844" s="1"/>
    </row>
    <row r="2845" spans="12:12">
      <c r="L2845" s="1"/>
    </row>
    <row r="2846" spans="12:12">
      <c r="L2846" s="1"/>
    </row>
    <row r="2847" spans="12:12">
      <c r="L2847" s="1"/>
    </row>
    <row r="2848" spans="12:12">
      <c r="L2848" s="1"/>
    </row>
    <row r="2849" spans="12:12">
      <c r="L2849" s="1"/>
    </row>
    <row r="2850" spans="12:12">
      <c r="L2850" s="1"/>
    </row>
    <row r="2851" spans="12:12">
      <c r="L2851" s="1"/>
    </row>
    <row r="2852" spans="12:12">
      <c r="L2852" s="1"/>
    </row>
    <row r="2853" spans="12:12">
      <c r="L2853" s="1"/>
    </row>
    <row r="2854" spans="12:12">
      <c r="L2854" s="1"/>
    </row>
    <row r="2855" spans="12:12">
      <c r="L2855" s="1"/>
    </row>
    <row r="2856" spans="12:12">
      <c r="L2856" s="1"/>
    </row>
    <row r="2857" spans="12:12">
      <c r="L2857" s="1"/>
    </row>
    <row r="2858" spans="12:12">
      <c r="L2858" s="1"/>
    </row>
    <row r="2859" spans="12:12">
      <c r="L2859" s="1"/>
    </row>
    <row r="2860" spans="12:12">
      <c r="L2860" s="1"/>
    </row>
    <row r="2861" spans="12:12">
      <c r="L2861" s="1"/>
    </row>
    <row r="2862" spans="12:12">
      <c r="L2862" s="1"/>
    </row>
    <row r="2863" spans="12:12">
      <c r="L2863" s="1"/>
    </row>
    <row r="2864" spans="12:12">
      <c r="L2864" s="1"/>
    </row>
    <row r="2865" spans="12:12">
      <c r="L2865" s="1"/>
    </row>
    <row r="2866" spans="12:12">
      <c r="L2866" s="1"/>
    </row>
    <row r="2867" spans="12:12">
      <c r="L2867" s="1"/>
    </row>
    <row r="2868" spans="12:12">
      <c r="L2868" s="1"/>
    </row>
    <row r="2869" spans="12:12">
      <c r="L2869" s="1"/>
    </row>
    <row r="2870" spans="12:12">
      <c r="L2870" s="1"/>
    </row>
    <row r="2871" spans="12:12">
      <c r="L2871" s="1"/>
    </row>
    <row r="2872" spans="12:12">
      <c r="L2872" s="1"/>
    </row>
    <row r="2873" spans="12:12">
      <c r="L2873" s="1"/>
    </row>
    <row r="2874" spans="12:12">
      <c r="L2874" s="1"/>
    </row>
    <row r="2875" spans="12:12">
      <c r="L2875" s="1"/>
    </row>
    <row r="2876" spans="12:12">
      <c r="L2876" s="1"/>
    </row>
    <row r="2877" spans="12:12">
      <c r="L2877" s="1"/>
    </row>
    <row r="2878" spans="12:12">
      <c r="L2878" s="1"/>
    </row>
    <row r="2879" spans="12:12">
      <c r="L2879" s="1"/>
    </row>
    <row r="2880" spans="12:12">
      <c r="L2880" s="1"/>
    </row>
    <row r="2881" spans="12:12">
      <c r="L2881" s="1"/>
    </row>
    <row r="2882" spans="12:12">
      <c r="L2882" s="1"/>
    </row>
    <row r="2883" spans="12:12">
      <c r="L2883" s="1"/>
    </row>
    <row r="2884" spans="12:12">
      <c r="L2884" s="1"/>
    </row>
    <row r="2885" spans="12:12">
      <c r="L2885" s="1"/>
    </row>
    <row r="2886" spans="12:12">
      <c r="L2886" s="1"/>
    </row>
    <row r="2887" spans="12:12">
      <c r="L2887" s="1"/>
    </row>
    <row r="2888" spans="12:12">
      <c r="L2888" s="1"/>
    </row>
    <row r="2889" spans="12:12">
      <c r="L2889" s="1"/>
    </row>
    <row r="2890" spans="12:12">
      <c r="L2890" s="1"/>
    </row>
    <row r="2891" spans="12:12">
      <c r="L2891" s="1"/>
    </row>
    <row r="2892" spans="12:12">
      <c r="L2892" s="1"/>
    </row>
    <row r="2893" spans="12:12">
      <c r="L2893" s="1"/>
    </row>
    <row r="2894" spans="12:12">
      <c r="L2894" s="1"/>
    </row>
    <row r="2895" spans="12:12">
      <c r="L2895" s="1"/>
    </row>
    <row r="2896" spans="12:12">
      <c r="L2896" s="1"/>
    </row>
    <row r="2897" spans="12:12">
      <c r="L2897" s="1"/>
    </row>
    <row r="2898" spans="12:12">
      <c r="L2898" s="1"/>
    </row>
    <row r="2899" spans="12:12">
      <c r="L2899" s="1"/>
    </row>
    <row r="2900" spans="12:12">
      <c r="L2900" s="1"/>
    </row>
    <row r="2901" spans="12:12">
      <c r="L2901" s="1"/>
    </row>
    <row r="2902" spans="12:12">
      <c r="L2902" s="1"/>
    </row>
    <row r="2903" spans="12:12">
      <c r="L2903" s="1"/>
    </row>
    <row r="2904" spans="12:12">
      <c r="L2904" s="1"/>
    </row>
    <row r="2905" spans="12:12">
      <c r="L2905" s="1"/>
    </row>
    <row r="2906" spans="12:12">
      <c r="L2906" s="1"/>
    </row>
    <row r="2907" spans="12:12">
      <c r="L2907" s="1"/>
    </row>
    <row r="2908" spans="12:12">
      <c r="L2908" s="1"/>
    </row>
    <row r="2909" spans="12:12">
      <c r="L2909" s="1"/>
    </row>
    <row r="2910" spans="12:12">
      <c r="L2910" s="1"/>
    </row>
    <row r="2911" spans="12:12">
      <c r="L2911" s="1"/>
    </row>
    <row r="2912" spans="12:12">
      <c r="L2912" s="1"/>
    </row>
    <row r="2913" spans="12:12">
      <c r="L2913" s="1"/>
    </row>
    <row r="2914" spans="12:12">
      <c r="L2914" s="1"/>
    </row>
    <row r="2915" spans="12:12">
      <c r="L2915" s="1"/>
    </row>
    <row r="2916" spans="12:12">
      <c r="L2916" s="1"/>
    </row>
    <row r="2917" spans="12:12">
      <c r="L2917" s="1"/>
    </row>
    <row r="2918" spans="12:12">
      <c r="L2918" s="1"/>
    </row>
    <row r="2919" spans="12:12">
      <c r="L2919" s="1"/>
    </row>
    <row r="2920" spans="12:12">
      <c r="L2920" s="1"/>
    </row>
    <row r="2921" spans="12:12">
      <c r="L2921" s="1"/>
    </row>
    <row r="2922" spans="12:12">
      <c r="L2922" s="1"/>
    </row>
    <row r="2923" spans="12:12">
      <c r="L2923" s="1"/>
    </row>
    <row r="2924" spans="12:12">
      <c r="L2924" s="1"/>
    </row>
    <row r="2925" spans="12:12">
      <c r="L2925" s="1"/>
    </row>
    <row r="2926" spans="12:12">
      <c r="L2926" s="1"/>
    </row>
    <row r="2927" spans="12:12">
      <c r="L2927" s="1"/>
    </row>
    <row r="2928" spans="12:12">
      <c r="L2928" s="1"/>
    </row>
    <row r="2929" spans="12:12">
      <c r="L2929" s="1"/>
    </row>
    <row r="2930" spans="12:12">
      <c r="L2930" s="1"/>
    </row>
    <row r="2931" spans="12:12">
      <c r="L2931" s="1"/>
    </row>
    <row r="2932" spans="12:12">
      <c r="L2932" s="1"/>
    </row>
  </sheetData>
  <mergeCells count="20">
    <mergeCell ref="P1:R1"/>
    <mergeCell ref="A3:R3"/>
    <mergeCell ref="A4:R4"/>
    <mergeCell ref="N6:N7"/>
    <mergeCell ref="O6:O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R6:R7"/>
    <mergeCell ref="P6:P7"/>
    <mergeCell ref="Q6:Q7"/>
  </mergeCells>
  <pageMargins left="0.41576086956521741" right="0.13043478260869565" top="0.35054347826086957" bottom="0.44150641025641024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2019-08-23T04:56:29Z</cp:lastPrinted>
  <dcterms:created xsi:type="dcterms:W3CDTF">2013-04-03T09:40:29Z</dcterms:created>
  <dcterms:modified xsi:type="dcterms:W3CDTF">2019-10-08T10:35:07Z</dcterms:modified>
</cp:coreProperties>
</file>